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5200" windowHeight="11985" firstSheet="1" activeTab="2"/>
  </bookViews>
  <sheets>
    <sheet name="Instructions" sheetId="1" r:id="rId1"/>
    <sheet name="Certification Standards" sheetId="2" r:id="rId2"/>
    <sheet name="Carcass Worksheet" sheetId="3" r:id="rId3"/>
  </sheets>
  <definedNames>
    <definedName name="_xlnm.Print_Area" localSheetId="2">'Carcass Worksheet'!$B$1:$W$169</definedName>
    <definedName name="_xlnm.Print_Area" localSheetId="1">'Certification Standards'!$A$2:$J$39</definedName>
    <definedName name="_xlnm.Print_Area" localSheetId="0">'Instructions'!$A$1:$L$92</definedName>
    <definedName name="_xlnm.Print_Titles" localSheetId="2">'Carcass Worksheet'!$1:$7</definedName>
  </definedNames>
  <calcPr fullCalcOnLoad="1"/>
</workbook>
</file>

<file path=xl/comments1.xml><?xml version="1.0" encoding="utf-8"?>
<comments xmlns="http://schemas.openxmlformats.org/spreadsheetml/2006/main">
  <authors>
    <author>Woody Lane</author>
  </authors>
  <commentList>
    <comment ref="H11" authorId="0">
      <text>
        <r>
          <rPr>
            <b/>
            <sz val="10"/>
            <rFont val="Tahoma"/>
            <family val="2"/>
          </rPr>
          <t>This is a helpful comment about this cell. Is it not?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Rodney Kott</author>
  </authors>
  <commentList>
    <comment ref="I6" authorId="0">
      <text>
        <r>
          <rPr>
            <sz val="10"/>
            <rFont val="Tahoma"/>
            <family val="2"/>
          </rPr>
          <t>Type in either Pr+;  Pr;  Pr-; Ch+; Ch;  Ch;  Ch-;  Gd+; Gd or Gd-.</t>
        </r>
        <r>
          <rPr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sz val="10"/>
            <rFont val="Tahoma"/>
            <family val="2"/>
          </rPr>
          <t xml:space="preserve">This column must have a value in it.  It can be calculated from chilled weight or you can enter hot carcass weight directly.  Hot Carcass Weight = Chilled carcass weight x  1.0275;  </t>
        </r>
        <r>
          <rPr>
            <sz val="10"/>
            <color indexed="48"/>
            <rFont val="Tahoma"/>
            <family val="2"/>
          </rPr>
          <t>Chilled Carcass weight = Hot carcass wt x .9725</t>
        </r>
        <r>
          <rPr>
            <sz val="8"/>
            <rFont val="Tahoma"/>
            <family val="2"/>
          </rPr>
          <t xml:space="preserve">
</t>
        </r>
      </text>
    </comment>
    <comment ref="F5" authorId="0">
      <text>
        <r>
          <rPr>
            <sz val="10"/>
            <rFont val="Tahoma"/>
            <family val="2"/>
          </rPr>
          <t>Slaughter lamb live weights are usually between 80 and 160 pounds.  Double check weights outside this range to be sure.</t>
        </r>
      </text>
    </comment>
    <comment ref="N5" authorId="0">
      <text>
        <r>
          <rPr>
            <sz val="10"/>
            <rFont val="Tahoma"/>
            <family val="2"/>
          </rPr>
          <t>% Retail cuts for a few of the yield grades may vary slightly between tables from different sources because of rounding differences.</t>
        </r>
      </text>
    </comment>
    <comment ref="H6" authorId="0">
      <text>
        <r>
          <rPr>
            <sz val="10"/>
            <color indexed="48"/>
            <rFont val="Tahoma"/>
            <family val="2"/>
          </rPr>
          <t>Chilled Carcass weight = Hot carcass wt x .9725</t>
        </r>
      </text>
    </comment>
    <comment ref="G5" authorId="0">
      <text>
        <r>
          <rPr>
            <sz val="10"/>
            <color indexed="12"/>
            <rFont val="Tahoma"/>
            <family val="2"/>
          </rPr>
          <t>Enter one of these weights and the other will be calculated.  Measurements are based on hot carcass weight--so enter this weight if you have it.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<sst xmlns="http://schemas.openxmlformats.org/spreadsheetml/2006/main" count="217" uniqueCount="169">
  <si>
    <t>Hot</t>
  </si>
  <si>
    <t>Chilled</t>
  </si>
  <si>
    <t>Gd</t>
  </si>
  <si>
    <t>Pr</t>
  </si>
  <si>
    <t>Pr+</t>
  </si>
  <si>
    <t>Pr-</t>
  </si>
  <si>
    <t>Ch+</t>
  </si>
  <si>
    <t>Ch-</t>
  </si>
  <si>
    <t>Ch</t>
  </si>
  <si>
    <t>Gd+</t>
  </si>
  <si>
    <t>Gd-</t>
  </si>
  <si>
    <t>Yield</t>
  </si>
  <si>
    <t>Grade</t>
  </si>
  <si>
    <t>%</t>
  </si>
  <si>
    <t>Ribeye</t>
  </si>
  <si>
    <t>Index</t>
  </si>
  <si>
    <t>Adj</t>
  </si>
  <si>
    <t>Other</t>
  </si>
  <si>
    <t>Final</t>
  </si>
  <si>
    <t>Adj.</t>
  </si>
  <si>
    <t>Fat Thickness</t>
  </si>
  <si>
    <t>Meas.</t>
  </si>
  <si>
    <t>Lamb</t>
  </si>
  <si>
    <t>ID</t>
  </si>
  <si>
    <t>Quality</t>
  </si>
  <si>
    <t>Retail Cuts</t>
  </si>
  <si>
    <t>Area</t>
  </si>
  <si>
    <t xml:space="preserve">Min. </t>
  </si>
  <si>
    <t>Area/</t>
  </si>
  <si>
    <t>cwt.</t>
  </si>
  <si>
    <t>Montana Lamb Carcass Evaluation</t>
  </si>
  <si>
    <t>Carcass Wt.</t>
  </si>
  <si>
    <t>County:</t>
  </si>
  <si>
    <t>Live Wt.</t>
  </si>
  <si>
    <t>Help</t>
  </si>
  <si>
    <t>Comments</t>
  </si>
  <si>
    <t>Some cells -- especially column headings and top data entry cells -- contain little</t>
  </si>
  <si>
    <t>red triangles in their upper right-hand corners. When you pass your cursor over these</t>
  </si>
  <si>
    <t xml:space="preserve">cells, you'll see a pop-up comment. </t>
  </si>
  <si>
    <t>Try This</t>
  </si>
  <si>
    <t>Software Required</t>
  </si>
  <si>
    <t>This spreadsheet was designed in Excel 97, as part of Microsoft Office 97.</t>
  </si>
  <si>
    <t>It was designed and tested on a Windows machine running the Windows 95 Operating System.</t>
  </si>
  <si>
    <t>If you have any earlier versions of Excel for Windows, some of the features may not run properly.</t>
  </si>
  <si>
    <t>Macintosh users -- use the latest version of Microsoft Office for the Mac.</t>
  </si>
  <si>
    <t>Screen Size</t>
  </si>
  <si>
    <t>Screen size and magnification depend on YOUR situation -- i.e. the size and resolution of your monitor,</t>
  </si>
  <si>
    <t>and your eyesight and working preferences, etc. These cannot be set up in advance</t>
  </si>
  <si>
    <t>for all computers and all people.</t>
  </si>
  <si>
    <t>Please feel free to change magnification as necessary to make data entry easy as possible.</t>
  </si>
  <si>
    <t>You may need to resize the window and choose a proper magnification.</t>
  </si>
  <si>
    <t>On your machine, these settings may be different.</t>
  </si>
  <si>
    <t>Freeze Panes</t>
  </si>
  <si>
    <t>You'll notice that on the data entry screens, the upper part of the screen and the left hand column (Column A)</t>
  </si>
  <si>
    <t xml:space="preserve">don't move when you scroll to the right or down. This is designed like this so that </t>
  </si>
  <si>
    <t>you can enter data and always know which animal that you are working on.</t>
  </si>
  <si>
    <t>Error Checking</t>
  </si>
  <si>
    <t>Like This:</t>
  </si>
  <si>
    <t>NOTE:</t>
  </si>
  <si>
    <t>These procedures are NOT a completely exhaustive error-checking routines but they will catch</t>
  </si>
  <si>
    <t>a few common typos and improper values.</t>
  </si>
  <si>
    <t>Most of the areas in each worksheet are "protected" -- which means that you cannot input data into those cells</t>
  </si>
  <si>
    <t>to move through the data entry cells, and even to go from the end of one row to the beginning of the next row.</t>
  </si>
  <si>
    <r>
      <t xml:space="preserve">or change them in any way. The data cells, however, are not protected. You can use the </t>
    </r>
    <r>
      <rPr>
        <b/>
        <sz val="10"/>
        <rFont val="Arial"/>
        <family val="2"/>
      </rPr>
      <t>Tab</t>
    </r>
    <r>
      <rPr>
        <sz val="10"/>
        <rFont val="Arial"/>
        <family val="0"/>
      </rPr>
      <t xml:space="preserve"> key</t>
    </r>
  </si>
  <si>
    <t>Calculated Data</t>
  </si>
  <si>
    <t xml:space="preserve">Values in a number of columns are calculated by the program. </t>
  </si>
  <si>
    <t>These cells or rows are shaded gray and protected so that you can not enter data in them.</t>
  </si>
  <si>
    <t>Year:</t>
  </si>
  <si>
    <t>Welcome to the Sheep Carcass Evaluation Worksheet</t>
  </si>
  <si>
    <t>Help for this worksheet comes in two flavors:</t>
  </si>
  <si>
    <t>Date:</t>
  </si>
  <si>
    <t>Protected Cells</t>
  </si>
  <si>
    <t>Sorting Animals</t>
  </si>
  <si>
    <t>You may want to sort the lambs by index value.</t>
  </si>
  <si>
    <t>Enter a number between 1 and 10 in the cell below.  Enter another number that is greater than 10.</t>
  </si>
  <si>
    <t xml:space="preserve">Some cells must be filled in in order for the program to work.  These are numbers or dates that are used </t>
  </si>
  <si>
    <t xml:space="preserve">in calculations.  They are highlighted green.  You should have data in all cells that are highlighted light green. </t>
  </si>
  <si>
    <t>Cells will change to white when appropiate data is entered.</t>
  </si>
  <si>
    <t>If the entered data is way out ot the expected range the computer will stop you and ask</t>
  </si>
  <si>
    <t>if you are sure:</t>
  </si>
  <si>
    <t>Certified Lamb</t>
  </si>
  <si>
    <t>On my machine, I've used 60% magnification for data entry forms.</t>
  </si>
  <si>
    <t>At the far right of the spreadsheet lambs that meet the requirements for the</t>
  </si>
  <si>
    <t>If the lamb does not meet minimum standards, the carcass measurement that</t>
  </si>
  <si>
    <t>do not make minimum standards are highlighted in red.</t>
  </si>
  <si>
    <t>Like this:</t>
  </si>
  <si>
    <t>Minimum Standards</t>
  </si>
  <si>
    <t>Quality grade:</t>
  </si>
  <si>
    <t>Yield Grade:</t>
  </si>
  <si>
    <t>Not over 2.99</t>
  </si>
  <si>
    <t>Meet minimum requirements based of hot carcass weight</t>
  </si>
  <si>
    <t>(see table below for minimum requirements)</t>
  </si>
  <si>
    <t>Not less than 50 points</t>
  </si>
  <si>
    <t>Carcass Weight:</t>
  </si>
  <si>
    <t>Ribeye:</t>
  </si>
  <si>
    <t>Final Index:</t>
  </si>
  <si>
    <t>Not less than 45 lbs</t>
  </si>
  <si>
    <t>Not less than Ch-</t>
  </si>
  <si>
    <t>Not less than .1 inch</t>
  </si>
  <si>
    <t>Ribeye --Minimum Requirements</t>
  </si>
  <si>
    <t>Hot Carcass Weight</t>
  </si>
  <si>
    <t>Minimum Ribeye Area</t>
  </si>
  <si>
    <t>46 - 50</t>
  </si>
  <si>
    <t>51 - 55</t>
  </si>
  <si>
    <t>56 - 60</t>
  </si>
  <si>
    <t>61 - 65</t>
  </si>
  <si>
    <t>66 - 70</t>
  </si>
  <si>
    <t>71 - 75</t>
  </si>
  <si>
    <t>76 - 80</t>
  </si>
  <si>
    <t xml:space="preserve">81 - 85 </t>
  </si>
  <si>
    <t>86 - 90</t>
  </si>
  <si>
    <t>91 +</t>
  </si>
  <si>
    <t>Montana Youth Lamb Certification Program</t>
  </si>
  <si>
    <t>Then sort. -- Data / Sort / Column W / Ascending / OK</t>
  </si>
  <si>
    <t>(For the second sort use:  Column U / Descending</t>
  </si>
  <si>
    <t>Adding Rows To Spreadsheet</t>
  </si>
  <si>
    <t>You may want need to add rows for additional lambs.</t>
  </si>
  <si>
    <t>Copy exsisting spreadsheet rows to bottom of spreadsheet.</t>
  </si>
  <si>
    <t xml:space="preserve">Highlight and copy (edit / copy) the number of rows inside the spreadsheet </t>
  </si>
  <si>
    <t>Go to the bottom of spreadsheet and paste copied rows (edit / paste)</t>
  </si>
  <si>
    <t>that you would like to add.  Be sure to hihglight all columns.</t>
  </si>
  <si>
    <t>"Montana 4H Lamb Certification Program" are identified.</t>
  </si>
  <si>
    <r>
      <t xml:space="preserve">Then highlight </t>
    </r>
    <r>
      <rPr>
        <b/>
        <sz val="10"/>
        <color indexed="10"/>
        <rFont val="Arial"/>
        <family val="2"/>
      </rPr>
      <t>"all columns"</t>
    </r>
    <r>
      <rPr>
        <sz val="10"/>
        <rFont val="Arial"/>
        <family val="0"/>
      </rPr>
      <t xml:space="preserve"> for the animals.</t>
    </r>
  </si>
  <si>
    <t>First, turn protection of worksheet off. -- Tools / Protection / Unprotect sheet</t>
  </si>
  <si>
    <t>Turn protection of worksheep back on. -- Tools / Protection / Protect sheet</t>
  </si>
  <si>
    <t>Turn protection of worksheet back on. -- Tools / Protection / Protect sheet</t>
  </si>
  <si>
    <t>Not more than 85 lbs</t>
  </si>
  <si>
    <t>Last Name</t>
  </si>
  <si>
    <t>First Name</t>
  </si>
  <si>
    <t xml:space="preserve">          Exhibitor</t>
  </si>
  <si>
    <t>Deductions</t>
  </si>
  <si>
    <t>If lambs are suspected of being double-muscled, there will be a 10 point deduction.</t>
  </si>
  <si>
    <t>County</t>
  </si>
  <si>
    <t>Marias Fair</t>
  </si>
  <si>
    <t>Pondera</t>
  </si>
  <si>
    <t>Glacier</t>
  </si>
  <si>
    <t>Liberty</t>
  </si>
  <si>
    <t>Madalyne</t>
  </si>
  <si>
    <t>Stokes</t>
  </si>
  <si>
    <t>Grace Kathryn</t>
  </si>
  <si>
    <t>Rooney</t>
  </si>
  <si>
    <t xml:space="preserve">Jordan </t>
  </si>
  <si>
    <t>Leach</t>
  </si>
  <si>
    <t xml:space="preserve">Kathryn </t>
  </si>
  <si>
    <t>Fogleman</t>
  </si>
  <si>
    <t xml:space="preserve">Hannah </t>
  </si>
  <si>
    <t>Monroe</t>
  </si>
  <si>
    <t>Daniel</t>
  </si>
  <si>
    <t>Habets</t>
  </si>
  <si>
    <t xml:space="preserve">William </t>
  </si>
  <si>
    <t>McDougall</t>
  </si>
  <si>
    <t>Delaney</t>
  </si>
  <si>
    <t>Clark</t>
  </si>
  <si>
    <t xml:space="preserve">Brae </t>
  </si>
  <si>
    <t>Eneboe</t>
  </si>
  <si>
    <t xml:space="preserve">Morgan </t>
  </si>
  <si>
    <t xml:space="preserve">Skylar </t>
  </si>
  <si>
    <t>Connelly</t>
  </si>
  <si>
    <t xml:space="preserve">Cole </t>
  </si>
  <si>
    <t>Waldusky</t>
  </si>
  <si>
    <t>Haddie</t>
  </si>
  <si>
    <t>Woods</t>
  </si>
  <si>
    <t xml:space="preserve">Kennith </t>
  </si>
  <si>
    <t>Carly</t>
  </si>
  <si>
    <t>Behr</t>
  </si>
  <si>
    <t>Sarah</t>
  </si>
  <si>
    <t>Thies</t>
  </si>
  <si>
    <t>Jake</t>
  </si>
  <si>
    <t>Barber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</si>
</sst>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0.00000"/>
  </numFmts>
  <fonts count="66">
    <font>
      <sz val="10"/>
      <name val="Arial"/>
      <family val="0"/>
    </font>
    <font>
      <sz val="12"/>
      <name val="Tahoma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sz val="14"/>
      <name val="Arial"/>
      <family val="2"/>
    </font>
    <font>
      <b/>
      <sz val="18"/>
      <name val="Tahoma"/>
      <family val="2"/>
    </font>
    <font>
      <b/>
      <sz val="12"/>
      <color indexed="10"/>
      <name val="Arial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sz val="18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color indexed="9"/>
      <name val="Arial"/>
      <family val="2"/>
    </font>
    <font>
      <b/>
      <sz val="10"/>
      <name val="Tahoma"/>
      <family val="2"/>
    </font>
    <font>
      <b/>
      <sz val="18"/>
      <color indexed="9"/>
      <name val="Arial"/>
      <family val="2"/>
    </font>
    <font>
      <b/>
      <sz val="9"/>
      <name val="Arial"/>
      <family val="2"/>
    </font>
    <font>
      <sz val="10"/>
      <color indexed="48"/>
      <name val="Tahoma"/>
      <family val="2"/>
    </font>
    <font>
      <sz val="10"/>
      <color indexed="12"/>
      <name val="Tahoma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2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17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4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174" fontId="3" fillId="33" borderId="13" xfId="0" applyNumberFormat="1" applyFont="1" applyFill="1" applyBorder="1" applyAlignment="1">
      <alignment/>
    </xf>
    <xf numFmtId="174" fontId="2" fillId="33" borderId="10" xfId="0" applyNumberFormat="1" applyFont="1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174" fontId="3" fillId="33" borderId="16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174" fontId="2" fillId="33" borderId="17" xfId="0" applyNumberFormat="1" applyFont="1" applyFill="1" applyBorder="1" applyAlignment="1">
      <alignment/>
    </xf>
    <xf numFmtId="174" fontId="3" fillId="33" borderId="15" xfId="0" applyNumberFormat="1" applyFont="1" applyFill="1" applyBorder="1" applyAlignment="1">
      <alignment/>
    </xf>
    <xf numFmtId="174" fontId="2" fillId="33" borderId="16" xfId="0" applyNumberFormat="1" applyFont="1" applyFill="1" applyBorder="1" applyAlignment="1">
      <alignment/>
    </xf>
    <xf numFmtId="174" fontId="3" fillId="33" borderId="18" xfId="0" applyNumberFormat="1" applyFont="1" applyFill="1" applyBorder="1" applyAlignment="1">
      <alignment/>
    </xf>
    <xf numFmtId="174" fontId="3" fillId="33" borderId="19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" fillId="34" borderId="20" xfId="0" applyFont="1" applyFill="1" applyBorder="1" applyAlignment="1" applyProtection="1">
      <alignment/>
      <protection locked="0"/>
    </xf>
    <xf numFmtId="0" fontId="1" fillId="34" borderId="21" xfId="0" applyFont="1" applyFill="1" applyBorder="1" applyAlignment="1" applyProtection="1">
      <alignment/>
      <protection locked="0"/>
    </xf>
    <xf numFmtId="0" fontId="8" fillId="35" borderId="22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7" fillId="35" borderId="27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28" xfId="0" applyFont="1" applyFill="1" applyBorder="1" applyAlignment="1">
      <alignment/>
    </xf>
    <xf numFmtId="0" fontId="7" fillId="35" borderId="29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0" fontId="7" fillId="35" borderId="30" xfId="0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32" xfId="0" applyFont="1" applyFill="1" applyBorder="1" applyAlignment="1">
      <alignment/>
    </xf>
    <xf numFmtId="0" fontId="7" fillId="35" borderId="33" xfId="0" applyFont="1" applyFill="1" applyBorder="1" applyAlignment="1">
      <alignment/>
    </xf>
    <xf numFmtId="0" fontId="9" fillId="35" borderId="34" xfId="0" applyFont="1" applyFill="1" applyBorder="1" applyAlignment="1">
      <alignment/>
    </xf>
    <xf numFmtId="0" fontId="9" fillId="35" borderId="35" xfId="0" applyFont="1" applyFill="1" applyBorder="1" applyAlignment="1">
      <alignment/>
    </xf>
    <xf numFmtId="0" fontId="7" fillId="35" borderId="36" xfId="0" applyFont="1" applyFill="1" applyBorder="1" applyAlignment="1">
      <alignment/>
    </xf>
    <xf numFmtId="0" fontId="9" fillId="35" borderId="32" xfId="0" applyFont="1" applyFill="1" applyBorder="1" applyAlignment="1">
      <alignment/>
    </xf>
    <xf numFmtId="0" fontId="7" fillId="35" borderId="32" xfId="0" applyFont="1" applyFill="1" applyBorder="1" applyAlignment="1">
      <alignment/>
    </xf>
    <xf numFmtId="0" fontId="9" fillId="35" borderId="33" xfId="0" applyFont="1" applyFill="1" applyBorder="1" applyAlignment="1">
      <alignment/>
    </xf>
    <xf numFmtId="0" fontId="7" fillId="35" borderId="37" xfId="0" applyFont="1" applyFill="1" applyBorder="1" applyAlignment="1">
      <alignment/>
    </xf>
    <xf numFmtId="0" fontId="19" fillId="36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3" fillId="36" borderId="0" xfId="0" applyFont="1" applyFill="1" applyBorder="1" applyAlignment="1" applyProtection="1">
      <alignment horizontal="left" indent="1"/>
      <protection/>
    </xf>
    <xf numFmtId="0" fontId="14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0" fontId="17" fillId="36" borderId="0" xfId="0" applyFont="1" applyFill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2" fontId="1" fillId="34" borderId="21" xfId="0" applyNumberFormat="1" applyFont="1" applyFill="1" applyBorder="1" applyAlignment="1" applyProtection="1">
      <alignment/>
      <protection locked="0"/>
    </xf>
    <xf numFmtId="2" fontId="1" fillId="34" borderId="14" xfId="0" applyNumberFormat="1" applyFont="1" applyFill="1" applyBorder="1" applyAlignment="1" applyProtection="1">
      <alignment/>
      <protection locked="0"/>
    </xf>
    <xf numFmtId="2" fontId="1" fillId="34" borderId="2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/>
      <protection/>
    </xf>
    <xf numFmtId="1" fontId="1" fillId="0" borderId="16" xfId="0" applyNumberFormat="1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 locked="0"/>
    </xf>
    <xf numFmtId="0" fontId="3" fillId="34" borderId="38" xfId="0" applyFont="1" applyFill="1" applyBorder="1" applyAlignment="1" applyProtection="1">
      <alignment/>
      <protection locked="0"/>
    </xf>
    <xf numFmtId="0" fontId="3" fillId="34" borderId="39" xfId="0" applyFont="1" applyFill="1" applyBorder="1" applyAlignment="1" applyProtection="1">
      <alignment/>
      <protection locked="0"/>
    </xf>
    <xf numFmtId="0" fontId="0" fillId="33" borderId="30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30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inden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5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174" fontId="0" fillId="0" borderId="27" xfId="0" applyNumberFormat="1" applyBorder="1" applyAlignment="1">
      <alignment horizontal="center"/>
    </xf>
    <xf numFmtId="0" fontId="0" fillId="0" borderId="34" xfId="0" applyBorder="1" applyAlignment="1">
      <alignment/>
    </xf>
    <xf numFmtId="174" fontId="0" fillId="0" borderId="33" xfId="0" applyNumberFormat="1" applyBorder="1" applyAlignment="1">
      <alignment horizontal="center"/>
    </xf>
    <xf numFmtId="0" fontId="0" fillId="0" borderId="40" xfId="0" applyBorder="1" applyAlignment="1">
      <alignment/>
    </xf>
    <xf numFmtId="174" fontId="0" fillId="0" borderId="41" xfId="0" applyNumberFormat="1" applyBorder="1" applyAlignment="1">
      <alignment horizontal="center"/>
    </xf>
    <xf numFmtId="0" fontId="0" fillId="0" borderId="42" xfId="0" applyBorder="1" applyAlignment="1">
      <alignment/>
    </xf>
    <xf numFmtId="174" fontId="0" fillId="0" borderId="10" xfId="0" applyNumberFormat="1" applyBorder="1" applyAlignment="1">
      <alignment horizontal="center"/>
    </xf>
    <xf numFmtId="0" fontId="0" fillId="35" borderId="2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4" xfId="0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43" xfId="0" applyFont="1" applyFill="1" applyBorder="1" applyAlignment="1">
      <alignment/>
    </xf>
    <xf numFmtId="174" fontId="6" fillId="33" borderId="16" xfId="0" applyNumberFormat="1" applyFont="1" applyFill="1" applyBorder="1" applyAlignment="1">
      <alignment/>
    </xf>
    <xf numFmtId="174" fontId="6" fillId="33" borderId="10" xfId="0" applyNumberFormat="1" applyFont="1" applyFill="1" applyBorder="1" applyAlignment="1">
      <alignment/>
    </xf>
    <xf numFmtId="0" fontId="1" fillId="0" borderId="44" xfId="0" applyFont="1" applyBorder="1" applyAlignment="1" applyProtection="1">
      <alignment/>
      <protection locked="0"/>
    </xf>
    <xf numFmtId="0" fontId="1" fillId="0" borderId="45" xfId="0" applyFont="1" applyBorder="1" applyAlignment="1" applyProtection="1">
      <alignment/>
      <protection locked="0"/>
    </xf>
    <xf numFmtId="1" fontId="1" fillId="0" borderId="46" xfId="0" applyNumberFormat="1" applyFont="1" applyBorder="1" applyAlignment="1" applyProtection="1">
      <alignment/>
      <protection locked="0"/>
    </xf>
    <xf numFmtId="0" fontId="1" fillId="34" borderId="44" xfId="0" applyFont="1" applyFill="1" applyBorder="1" applyAlignment="1" applyProtection="1">
      <alignment/>
      <protection locked="0"/>
    </xf>
    <xf numFmtId="174" fontId="3" fillId="33" borderId="46" xfId="0" applyNumberFormat="1" applyFont="1" applyFill="1" applyBorder="1" applyAlignment="1">
      <alignment/>
    </xf>
    <xf numFmtId="2" fontId="1" fillId="34" borderId="44" xfId="0" applyNumberFormat="1" applyFont="1" applyFill="1" applyBorder="1" applyAlignment="1" applyProtection="1">
      <alignment/>
      <protection locked="0"/>
    </xf>
    <xf numFmtId="0" fontId="3" fillId="33" borderId="46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174" fontId="2" fillId="33" borderId="48" xfId="0" applyNumberFormat="1" applyFont="1" applyFill="1" applyBorder="1" applyAlignment="1">
      <alignment/>
    </xf>
    <xf numFmtId="174" fontId="3" fillId="33" borderId="49" xfId="0" applyNumberFormat="1" applyFont="1" applyFill="1" applyBorder="1" applyAlignment="1">
      <alignment/>
    </xf>
    <xf numFmtId="0" fontId="2" fillId="33" borderId="45" xfId="0" applyFont="1" applyFill="1" applyBorder="1" applyAlignment="1">
      <alignment/>
    </xf>
    <xf numFmtId="174" fontId="3" fillId="33" borderId="45" xfId="0" applyNumberFormat="1" applyFont="1" applyFill="1" applyBorder="1" applyAlignment="1">
      <alignment/>
    </xf>
    <xf numFmtId="174" fontId="2" fillId="33" borderId="46" xfId="0" applyNumberFormat="1" applyFont="1" applyFill="1" applyBorder="1" applyAlignment="1">
      <alignment/>
    </xf>
    <xf numFmtId="0" fontId="3" fillId="34" borderId="47" xfId="0" applyFont="1" applyFill="1" applyBorder="1" applyAlignment="1" applyProtection="1">
      <alignment/>
      <protection locked="0"/>
    </xf>
    <xf numFmtId="174" fontId="6" fillId="33" borderId="46" xfId="0" applyNumberFormat="1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7" xfId="0" applyFill="1" applyBorder="1" applyAlignment="1">
      <alignment horizontal="center"/>
    </xf>
    <xf numFmtId="1" fontId="1" fillId="0" borderId="45" xfId="0" applyNumberFormat="1" applyFont="1" applyBorder="1" applyAlignment="1" applyProtection="1">
      <alignment/>
      <protection locked="0"/>
    </xf>
    <xf numFmtId="0" fontId="1" fillId="34" borderId="45" xfId="0" applyFont="1" applyFill="1" applyBorder="1" applyAlignment="1" applyProtection="1">
      <alignment/>
      <protection locked="0"/>
    </xf>
    <xf numFmtId="2" fontId="1" fillId="34" borderId="45" xfId="0" applyNumberFormat="1" applyFont="1" applyFill="1" applyBorder="1" applyAlignment="1" applyProtection="1">
      <alignment/>
      <protection locked="0"/>
    </xf>
    <xf numFmtId="0" fontId="3" fillId="33" borderId="45" xfId="0" applyFont="1" applyFill="1" applyBorder="1" applyAlignment="1">
      <alignment/>
    </xf>
    <xf numFmtId="174" fontId="2" fillId="33" borderId="45" xfId="0" applyNumberFormat="1" applyFont="1" applyFill="1" applyBorder="1" applyAlignment="1">
      <alignment/>
    </xf>
    <xf numFmtId="0" fontId="3" fillId="34" borderId="45" xfId="0" applyFont="1" applyFill="1" applyBorder="1" applyAlignment="1" applyProtection="1">
      <alignment/>
      <protection locked="0"/>
    </xf>
    <xf numFmtId="174" fontId="6" fillId="33" borderId="45" xfId="0" applyNumberFormat="1" applyFont="1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9" xfId="0" applyFill="1" applyBorder="1" applyAlignment="1">
      <alignment horizontal="center"/>
    </xf>
    <xf numFmtId="0" fontId="1" fillId="0" borderId="44" xfId="0" applyFont="1" applyBorder="1" applyAlignment="1" applyProtection="1">
      <alignment horizontal="right"/>
      <protection locked="0"/>
    </xf>
    <xf numFmtId="1" fontId="1" fillId="34" borderId="50" xfId="0" applyNumberFormat="1" applyFont="1" applyFill="1" applyBorder="1" applyAlignment="1" applyProtection="1">
      <alignment/>
      <protection locked="0"/>
    </xf>
    <xf numFmtId="1" fontId="1" fillId="34" borderId="51" xfId="0" applyNumberFormat="1" applyFont="1" applyFill="1" applyBorder="1" applyAlignment="1" applyProtection="1">
      <alignment/>
      <protection locked="0"/>
    </xf>
    <xf numFmtId="1" fontId="1" fillId="0" borderId="51" xfId="0" applyNumberFormat="1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1" fillId="0" borderId="49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4" fillId="0" borderId="45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/>
    </xf>
    <xf numFmtId="49" fontId="31" fillId="0" borderId="45" xfId="57" applyNumberFormat="1" applyFont="1" applyBorder="1" applyAlignment="1">
      <alignment horizontal="left"/>
      <protection/>
    </xf>
    <xf numFmtId="49" fontId="31" fillId="0" borderId="13" xfId="0" applyNumberFormat="1" applyFont="1" applyBorder="1" applyAlignment="1">
      <alignment horizontal="left"/>
    </xf>
    <xf numFmtId="0" fontId="13" fillId="36" borderId="0" xfId="0" applyFont="1" applyFill="1" applyBorder="1" applyAlignment="1" applyProtection="1">
      <alignment horizontal="left"/>
      <protection/>
    </xf>
    <xf numFmtId="0" fontId="26" fillId="37" borderId="0" xfId="0" applyFont="1" applyFill="1" applyAlignment="1">
      <alignment horizontal="center"/>
    </xf>
    <xf numFmtId="0" fontId="23" fillId="35" borderId="0" xfId="0" applyFont="1" applyFill="1" applyBorder="1" applyAlignment="1" applyProtection="1">
      <alignment horizontal="center"/>
      <protection/>
    </xf>
    <xf numFmtId="15" fontId="13" fillId="36" borderId="0" xfId="0" applyNumberFormat="1" applyFont="1" applyFill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35" borderId="0" xfId="0" applyFont="1" applyFill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15" fillId="35" borderId="26" xfId="0" applyFont="1" applyFill="1" applyBorder="1" applyAlignment="1">
      <alignment horizontal="center" wrapText="1"/>
    </xf>
    <xf numFmtId="0" fontId="15" fillId="35" borderId="27" xfId="0" applyFont="1" applyFill="1" applyBorder="1" applyAlignment="1">
      <alignment horizontal="center" wrapText="1"/>
    </xf>
    <xf numFmtId="0" fontId="15" fillId="35" borderId="33" xfId="0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15" fillId="35" borderId="53" xfId="0" applyFont="1" applyFill="1" applyBorder="1" applyAlignment="1">
      <alignment horizontal="center" vertical="center"/>
    </xf>
    <xf numFmtId="0" fontId="15" fillId="35" borderId="24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35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center" vertical="center"/>
    </xf>
    <xf numFmtId="0" fontId="8" fillId="35" borderId="54" xfId="0" applyFont="1" applyFill="1" applyBorder="1" applyAlignment="1">
      <alignment horizontal="center"/>
    </xf>
    <xf numFmtId="0" fontId="8" fillId="35" borderId="55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 vertical="center" wrapText="1"/>
    </xf>
    <xf numFmtId="0" fontId="8" fillId="35" borderId="56" xfId="0" applyFont="1" applyFill="1" applyBorder="1" applyAlignment="1">
      <alignment horizontal="center" vertical="center" wrapText="1"/>
    </xf>
    <xf numFmtId="0" fontId="8" fillId="35" borderId="36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15" fillId="35" borderId="25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 applyProtection="1">
      <alignment horizontal="left"/>
      <protection locked="0"/>
    </xf>
    <xf numFmtId="0" fontId="5" fillId="0" borderId="34" xfId="0" applyFont="1" applyBorder="1" applyAlignment="1">
      <alignment horizontal="center"/>
    </xf>
    <xf numFmtId="0" fontId="19" fillId="36" borderId="0" xfId="0" applyFont="1" applyFill="1" applyAlignment="1">
      <alignment horizontal="center"/>
    </xf>
    <xf numFmtId="0" fontId="10" fillId="34" borderId="34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14" fontId="10" fillId="35" borderId="0" xfId="0" applyNumberFormat="1" applyFont="1" applyFill="1" applyAlignment="1">
      <alignment horizontal="center"/>
    </xf>
    <xf numFmtId="0" fontId="8" fillId="35" borderId="5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7">
    <dxf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solid"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solid"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solid"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solid"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solid"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solid"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solid"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solid"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solid"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solid"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solid"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solid"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solid"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371475</xdr:colOff>
      <xdr:row>4</xdr:row>
      <xdr:rowOff>28575</xdr:rowOff>
    </xdr:from>
    <xdr:ext cx="781050" cy="600075"/>
    <xdr:sp macro="[0]!Sort_Lambs">
      <xdr:nvSpPr>
        <xdr:cNvPr id="1" name="Text Box 118"/>
        <xdr:cNvSpPr txBox="1">
          <a:spLocks noChangeArrowheads="1"/>
        </xdr:cNvSpPr>
      </xdr:nvSpPr>
      <xdr:spPr>
        <a:xfrm>
          <a:off x="14668500" y="981075"/>
          <a:ext cx="781050" cy="600075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Lambs</a:t>
          </a:r>
        </a:p>
      </xdr:txBody>
    </xdr:sp>
    <xdr:clientData/>
  </xdr:oneCellAnchor>
  <xdr:twoCellAnchor>
    <xdr:from>
      <xdr:col>40</xdr:col>
      <xdr:colOff>47625</xdr:colOff>
      <xdr:row>1</xdr:row>
      <xdr:rowOff>66675</xdr:rowOff>
    </xdr:from>
    <xdr:to>
      <xdr:col>43</xdr:col>
      <xdr:colOff>76200</xdr:colOff>
      <xdr:row>3</xdr:row>
      <xdr:rowOff>238125</xdr:rowOff>
    </xdr:to>
    <xdr:sp macro="[0]!Sec_Page" fLocksText="0">
      <xdr:nvSpPr>
        <xdr:cNvPr id="2" name="Text Box 119"/>
        <xdr:cNvSpPr txBox="1">
          <a:spLocks noChangeArrowheads="1"/>
        </xdr:cNvSpPr>
      </xdr:nvSpPr>
      <xdr:spPr>
        <a:xfrm>
          <a:off x="19069050" y="228600"/>
          <a:ext cx="18002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91"/>
  <sheetViews>
    <sheetView zoomScale="80" zoomScaleNormal="80" zoomScaleSheetLayoutView="75" zoomScalePageLayoutView="0" workbookViewId="0" topLeftCell="A47">
      <selection activeCell="K14" sqref="K14"/>
    </sheetView>
  </sheetViews>
  <sheetFormatPr defaultColWidth="8.8515625" defaultRowHeight="12.75"/>
  <sheetData>
    <row r="1" spans="1:13" ht="26.25">
      <c r="A1" s="140" t="s">
        <v>68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49"/>
    </row>
    <row r="2" spans="1:13" ht="18">
      <c r="A2" s="50"/>
      <c r="B2" s="50"/>
      <c r="C2" s="50"/>
      <c r="D2" s="50"/>
      <c r="E2" s="50"/>
      <c r="F2" s="50"/>
      <c r="G2" s="50"/>
      <c r="H2" s="141">
        <v>41081</v>
      </c>
      <c r="I2" s="138"/>
      <c r="J2" s="138"/>
      <c r="K2" s="138"/>
      <c r="L2" s="49"/>
      <c r="M2" s="49"/>
    </row>
    <row r="3" spans="1:13" ht="12.75">
      <c r="A3" s="50"/>
      <c r="B3" s="50"/>
      <c r="C3" s="50"/>
      <c r="D3" s="50"/>
      <c r="E3" s="50"/>
      <c r="F3" s="50"/>
      <c r="G3" s="50"/>
      <c r="H3" s="50"/>
      <c r="I3" s="50"/>
      <c r="J3" s="51"/>
      <c r="K3" s="51"/>
      <c r="L3" s="49"/>
      <c r="M3" s="49"/>
    </row>
    <row r="4" spans="1:13" ht="18">
      <c r="A4" s="52" t="s">
        <v>34</v>
      </c>
      <c r="B4" s="53"/>
      <c r="C4" s="54"/>
      <c r="D4" s="50"/>
      <c r="E4" s="50"/>
      <c r="F4" s="50"/>
      <c r="G4" s="50"/>
      <c r="H4" s="50"/>
      <c r="I4" s="50"/>
      <c r="J4" s="51"/>
      <c r="K4" s="51"/>
      <c r="L4" s="49"/>
      <c r="M4" s="49"/>
    </row>
    <row r="5" spans="1:13" s="78" customFormat="1" ht="12.75">
      <c r="A5" s="76"/>
      <c r="B5" s="75"/>
      <c r="C5" s="74"/>
      <c r="D5" s="50"/>
      <c r="E5" s="50"/>
      <c r="F5" s="50"/>
      <c r="G5" s="50"/>
      <c r="H5" s="50"/>
      <c r="I5" s="50"/>
      <c r="J5" s="51"/>
      <c r="K5" s="51"/>
      <c r="L5" s="77"/>
      <c r="M5" s="77"/>
    </row>
    <row r="6" spans="1:13" ht="12.75">
      <c r="A6" s="50"/>
      <c r="B6" s="55" t="s">
        <v>69</v>
      </c>
      <c r="C6" s="50"/>
      <c r="D6" s="50"/>
      <c r="E6" s="50"/>
      <c r="F6" s="50"/>
      <c r="G6" s="50"/>
      <c r="H6" s="50"/>
      <c r="I6" s="50"/>
      <c r="J6" s="51"/>
      <c r="K6" s="51"/>
      <c r="L6" s="49"/>
      <c r="M6" s="49"/>
    </row>
    <row r="7" spans="1:13" ht="12.75">
      <c r="A7" s="50"/>
      <c r="B7" s="50"/>
      <c r="C7" s="56" t="s">
        <v>35</v>
      </c>
      <c r="D7" s="50"/>
      <c r="E7" s="50"/>
      <c r="F7" s="50"/>
      <c r="G7" s="50"/>
      <c r="H7" s="50"/>
      <c r="I7" s="50"/>
      <c r="J7" s="51"/>
      <c r="K7" s="51"/>
      <c r="L7" s="49"/>
      <c r="M7" s="49"/>
    </row>
    <row r="8" spans="1:13" ht="12.75">
      <c r="A8" s="50"/>
      <c r="B8" s="50"/>
      <c r="C8" s="50"/>
      <c r="D8" s="50" t="s">
        <v>36</v>
      </c>
      <c r="E8" s="50"/>
      <c r="F8" s="50"/>
      <c r="G8" s="50"/>
      <c r="H8" s="50"/>
      <c r="I8" s="50"/>
      <c r="J8" s="51"/>
      <c r="K8" s="51"/>
      <c r="L8" s="49"/>
      <c r="M8" s="49"/>
    </row>
    <row r="9" spans="1:13" ht="12.75">
      <c r="A9" s="50"/>
      <c r="B9" s="50"/>
      <c r="C9" s="50"/>
      <c r="D9" s="50" t="s">
        <v>37</v>
      </c>
      <c r="E9" s="50"/>
      <c r="F9" s="50"/>
      <c r="G9" s="50"/>
      <c r="H9" s="50"/>
      <c r="I9" s="50"/>
      <c r="J9" s="51"/>
      <c r="K9" s="51"/>
      <c r="L9" s="49"/>
      <c r="M9" s="49"/>
    </row>
    <row r="10" spans="1:13" ht="12.75">
      <c r="A10" s="50"/>
      <c r="B10" s="50"/>
      <c r="C10" s="50"/>
      <c r="D10" s="50" t="s">
        <v>38</v>
      </c>
      <c r="E10" s="50"/>
      <c r="F10" s="50"/>
      <c r="G10" s="50"/>
      <c r="H10" s="50"/>
      <c r="I10" s="50"/>
      <c r="J10" s="51"/>
      <c r="K10" s="51"/>
      <c r="L10" s="49"/>
      <c r="M10" s="49"/>
    </row>
    <row r="11" spans="1:13" ht="12.75">
      <c r="A11" s="50"/>
      <c r="B11" s="50"/>
      <c r="C11" s="50"/>
      <c r="D11" s="50"/>
      <c r="E11" s="50"/>
      <c r="F11" s="50"/>
      <c r="G11" s="50"/>
      <c r="H11" s="55" t="s">
        <v>39</v>
      </c>
      <c r="I11" s="50"/>
      <c r="J11" s="51"/>
      <c r="K11" s="51"/>
      <c r="L11" s="49"/>
      <c r="M11" s="49"/>
    </row>
    <row r="12" spans="1:13" ht="12.75">
      <c r="A12" s="50"/>
      <c r="B12" s="50"/>
      <c r="C12" s="50"/>
      <c r="D12" s="50"/>
      <c r="E12" s="55"/>
      <c r="F12" s="50"/>
      <c r="G12" s="50"/>
      <c r="H12" s="50"/>
      <c r="I12" s="50"/>
      <c r="J12" s="51"/>
      <c r="K12" s="51"/>
      <c r="L12" s="49"/>
      <c r="M12" s="49"/>
    </row>
    <row r="13" spans="1:13" ht="18">
      <c r="A13" s="52" t="s">
        <v>40</v>
      </c>
      <c r="B13" s="57"/>
      <c r="C13" s="54"/>
      <c r="D13" s="54"/>
      <c r="E13" s="50"/>
      <c r="F13" s="50"/>
      <c r="G13" s="50"/>
      <c r="H13" s="50"/>
      <c r="I13" s="50"/>
      <c r="J13" s="51"/>
      <c r="K13" s="51"/>
      <c r="L13" s="49"/>
      <c r="M13" s="49"/>
    </row>
    <row r="14" spans="1:13" s="78" customFormat="1" ht="12.75">
      <c r="A14" s="76"/>
      <c r="B14" s="75"/>
      <c r="C14" s="74"/>
      <c r="D14" s="74"/>
      <c r="E14" s="50"/>
      <c r="F14" s="50"/>
      <c r="G14" s="50"/>
      <c r="H14" s="50"/>
      <c r="I14" s="50"/>
      <c r="J14" s="51"/>
      <c r="K14" s="51"/>
      <c r="L14" s="77"/>
      <c r="M14" s="77"/>
    </row>
    <row r="15" spans="1:13" ht="12.75">
      <c r="A15" s="50"/>
      <c r="B15" s="50" t="s">
        <v>41</v>
      </c>
      <c r="C15" s="50"/>
      <c r="D15" s="50"/>
      <c r="E15" s="50"/>
      <c r="F15" s="50"/>
      <c r="G15" s="50"/>
      <c r="H15" s="50"/>
      <c r="I15" s="50"/>
      <c r="J15" s="51"/>
      <c r="K15" s="51"/>
      <c r="L15" s="49"/>
      <c r="M15" s="49"/>
    </row>
    <row r="16" spans="1:13" ht="12.75">
      <c r="A16" s="50"/>
      <c r="B16" s="50"/>
      <c r="C16" s="50" t="s">
        <v>42</v>
      </c>
      <c r="D16" s="50"/>
      <c r="E16" s="50"/>
      <c r="F16" s="50"/>
      <c r="G16" s="50"/>
      <c r="H16" s="50"/>
      <c r="I16" s="50"/>
      <c r="J16" s="51"/>
      <c r="K16" s="51"/>
      <c r="L16" s="49"/>
      <c r="M16" s="49"/>
    </row>
    <row r="17" spans="1:13" ht="12.75">
      <c r="A17" s="50"/>
      <c r="B17" s="50" t="s">
        <v>43</v>
      </c>
      <c r="C17" s="50"/>
      <c r="D17" s="50"/>
      <c r="E17" s="50"/>
      <c r="F17" s="50"/>
      <c r="G17" s="50"/>
      <c r="H17" s="50"/>
      <c r="I17" s="50"/>
      <c r="J17" s="51"/>
      <c r="K17" s="51"/>
      <c r="L17" s="49"/>
      <c r="M17" s="49"/>
    </row>
    <row r="18" spans="1:13" ht="12.75">
      <c r="A18" s="50"/>
      <c r="B18" s="50" t="s">
        <v>44</v>
      </c>
      <c r="C18" s="50"/>
      <c r="D18" s="50"/>
      <c r="E18" s="50"/>
      <c r="F18" s="50"/>
      <c r="G18" s="50"/>
      <c r="H18" s="50"/>
      <c r="I18" s="50"/>
      <c r="J18" s="51"/>
      <c r="K18" s="51"/>
      <c r="L18" s="49"/>
      <c r="M18" s="49"/>
    </row>
    <row r="19" spans="1:13" ht="12.75">
      <c r="A19" s="50"/>
      <c r="B19" s="50"/>
      <c r="C19" s="50"/>
      <c r="D19" s="50"/>
      <c r="E19" s="51"/>
      <c r="F19" s="50"/>
      <c r="G19" s="50"/>
      <c r="H19" s="50"/>
      <c r="I19" s="50"/>
      <c r="J19" s="51"/>
      <c r="K19" s="51"/>
      <c r="L19" s="49"/>
      <c r="M19" s="49"/>
    </row>
    <row r="20" spans="1:13" ht="18">
      <c r="A20" s="52" t="s">
        <v>45</v>
      </c>
      <c r="B20" s="57"/>
      <c r="C20" s="54"/>
      <c r="D20" s="54"/>
      <c r="E20" s="50"/>
      <c r="F20" s="50"/>
      <c r="G20" s="50"/>
      <c r="H20" s="50"/>
      <c r="I20" s="50"/>
      <c r="J20" s="51"/>
      <c r="K20" s="51"/>
      <c r="L20" s="49"/>
      <c r="M20" s="49"/>
    </row>
    <row r="21" spans="1:13" s="78" customFormat="1" ht="12.75">
      <c r="A21" s="79"/>
      <c r="B21" s="75"/>
      <c r="C21" s="74"/>
      <c r="D21" s="76"/>
      <c r="E21" s="50"/>
      <c r="F21" s="50"/>
      <c r="G21" s="50"/>
      <c r="H21" s="50"/>
      <c r="I21" s="50"/>
      <c r="J21" s="51"/>
      <c r="K21" s="51"/>
      <c r="L21" s="77"/>
      <c r="M21" s="77"/>
    </row>
    <row r="22" spans="1:13" ht="12.75">
      <c r="A22" s="50"/>
      <c r="B22" s="50" t="s">
        <v>46</v>
      </c>
      <c r="C22" s="50"/>
      <c r="D22" s="50"/>
      <c r="E22" s="50"/>
      <c r="F22" s="50"/>
      <c r="G22" s="50"/>
      <c r="H22" s="50"/>
      <c r="I22" s="50"/>
      <c r="J22" s="51"/>
      <c r="K22" s="51"/>
      <c r="L22" s="49"/>
      <c r="M22" s="49"/>
    </row>
    <row r="23" spans="1:13" ht="12.75">
      <c r="A23" s="50"/>
      <c r="B23" s="50"/>
      <c r="C23" s="50" t="s">
        <v>47</v>
      </c>
      <c r="D23" s="50"/>
      <c r="E23" s="50"/>
      <c r="F23" s="50"/>
      <c r="G23" s="50"/>
      <c r="H23" s="50"/>
      <c r="I23" s="50"/>
      <c r="J23" s="51"/>
      <c r="K23" s="51"/>
      <c r="L23" s="49"/>
      <c r="M23" s="49"/>
    </row>
    <row r="24" spans="1:13" ht="12.75">
      <c r="A24" s="50"/>
      <c r="B24" s="50"/>
      <c r="C24" s="50" t="s">
        <v>48</v>
      </c>
      <c r="D24" s="50"/>
      <c r="E24" s="50"/>
      <c r="F24" s="50"/>
      <c r="G24" s="50"/>
      <c r="H24" s="50"/>
      <c r="I24" s="50"/>
      <c r="J24" s="51"/>
      <c r="K24" s="51"/>
      <c r="L24" s="49"/>
      <c r="M24" s="49"/>
    </row>
    <row r="25" spans="1:13" ht="12.75">
      <c r="A25" s="50"/>
      <c r="B25" s="50" t="s">
        <v>49</v>
      </c>
      <c r="C25" s="50"/>
      <c r="D25" s="50"/>
      <c r="E25" s="50"/>
      <c r="F25" s="50"/>
      <c r="G25" s="50"/>
      <c r="H25" s="50"/>
      <c r="I25" s="50"/>
      <c r="J25" s="51"/>
      <c r="K25" s="51"/>
      <c r="L25" s="49"/>
      <c r="M25" s="49"/>
    </row>
    <row r="26" spans="1:13" ht="12.75">
      <c r="A26" s="50"/>
      <c r="B26" s="50" t="s">
        <v>50</v>
      </c>
      <c r="C26" s="50"/>
      <c r="D26" s="50"/>
      <c r="E26" s="50"/>
      <c r="F26" s="50"/>
      <c r="G26" s="50"/>
      <c r="H26" s="50"/>
      <c r="I26" s="50"/>
      <c r="J26" s="51"/>
      <c r="K26" s="51"/>
      <c r="L26" s="49"/>
      <c r="M26" s="49"/>
    </row>
    <row r="27" spans="1:13" ht="12.75">
      <c r="A27" s="50"/>
      <c r="B27" s="50" t="s">
        <v>81</v>
      </c>
      <c r="C27" s="50"/>
      <c r="D27" s="50"/>
      <c r="E27" s="50"/>
      <c r="F27" s="50"/>
      <c r="G27" s="50"/>
      <c r="H27" s="50"/>
      <c r="I27" s="50"/>
      <c r="J27" s="51"/>
      <c r="K27" s="51"/>
      <c r="L27" s="49"/>
      <c r="M27" s="49"/>
    </row>
    <row r="28" spans="1:13" ht="12.75">
      <c r="A28" s="50"/>
      <c r="B28" s="50" t="s">
        <v>51</v>
      </c>
      <c r="C28" s="50"/>
      <c r="D28" s="50"/>
      <c r="E28" s="50"/>
      <c r="F28" s="50"/>
      <c r="G28" s="50"/>
      <c r="H28" s="50"/>
      <c r="I28" s="50"/>
      <c r="J28" s="51"/>
      <c r="K28" s="51"/>
      <c r="L28" s="49"/>
      <c r="M28" s="49"/>
    </row>
    <row r="29" spans="1:13" ht="12.75">
      <c r="A29" s="50"/>
      <c r="B29" s="50"/>
      <c r="C29" s="50"/>
      <c r="D29" s="50"/>
      <c r="E29" s="50"/>
      <c r="F29" s="50"/>
      <c r="G29" s="50"/>
      <c r="H29" s="50"/>
      <c r="I29" s="50"/>
      <c r="J29" s="51"/>
      <c r="K29" s="51"/>
      <c r="L29" s="49"/>
      <c r="M29" s="49"/>
    </row>
    <row r="30" spans="1:13" ht="18">
      <c r="A30" s="52" t="s">
        <v>52</v>
      </c>
      <c r="B30" s="57"/>
      <c r="C30" s="53"/>
      <c r="D30" s="54"/>
      <c r="E30" s="50"/>
      <c r="F30" s="50"/>
      <c r="G30" s="50"/>
      <c r="H30" s="50"/>
      <c r="I30" s="50"/>
      <c r="J30" s="51"/>
      <c r="K30" s="51"/>
      <c r="L30" s="49"/>
      <c r="M30" s="49"/>
    </row>
    <row r="31" spans="1:13" s="78" customFormat="1" ht="12.75">
      <c r="A31" s="76"/>
      <c r="B31" s="75"/>
      <c r="C31" s="75"/>
      <c r="D31" s="74"/>
      <c r="E31" s="50"/>
      <c r="F31" s="50"/>
      <c r="G31" s="50"/>
      <c r="H31" s="50"/>
      <c r="I31" s="50"/>
      <c r="J31" s="51"/>
      <c r="K31" s="51"/>
      <c r="L31" s="77"/>
      <c r="M31" s="77"/>
    </row>
    <row r="32" spans="1:13" ht="12.75">
      <c r="A32" s="50"/>
      <c r="B32" s="50" t="s">
        <v>53</v>
      </c>
      <c r="C32" s="50"/>
      <c r="D32" s="50"/>
      <c r="E32" s="50"/>
      <c r="F32" s="50"/>
      <c r="G32" s="50"/>
      <c r="H32" s="50"/>
      <c r="I32" s="50"/>
      <c r="J32" s="51"/>
      <c r="K32" s="51"/>
      <c r="L32" s="49"/>
      <c r="M32" s="49"/>
    </row>
    <row r="33" spans="1:13" ht="12.75">
      <c r="A33" s="50"/>
      <c r="B33" s="50" t="s">
        <v>54</v>
      </c>
      <c r="C33" s="50"/>
      <c r="D33" s="50"/>
      <c r="E33" s="50"/>
      <c r="F33" s="50"/>
      <c r="G33" s="50"/>
      <c r="H33" s="50"/>
      <c r="I33" s="50"/>
      <c r="J33" s="51"/>
      <c r="K33" s="51"/>
      <c r="L33" s="49"/>
      <c r="M33" s="49"/>
    </row>
    <row r="34" spans="1:13" ht="12.75">
      <c r="A34" s="50"/>
      <c r="B34" s="50" t="s">
        <v>55</v>
      </c>
      <c r="C34" s="50"/>
      <c r="D34" s="50"/>
      <c r="E34" s="50"/>
      <c r="F34" s="50"/>
      <c r="G34" s="50"/>
      <c r="H34" s="50"/>
      <c r="I34" s="50"/>
      <c r="J34" s="51"/>
      <c r="K34" s="51"/>
      <c r="L34" s="49"/>
      <c r="M34" s="49"/>
    </row>
    <row r="35" spans="1:13" ht="12.75">
      <c r="A35" s="50"/>
      <c r="B35" s="50"/>
      <c r="C35" s="50"/>
      <c r="D35" s="50"/>
      <c r="E35" s="50"/>
      <c r="F35" s="50"/>
      <c r="G35" s="50"/>
      <c r="H35" s="50"/>
      <c r="I35" s="50"/>
      <c r="J35" s="51"/>
      <c r="K35" s="51"/>
      <c r="L35" s="49"/>
      <c r="M35" s="49"/>
    </row>
    <row r="36" spans="1:13" ht="18">
      <c r="A36" s="138" t="s">
        <v>64</v>
      </c>
      <c r="B36" s="138"/>
      <c r="C36" s="138"/>
      <c r="D36" s="50"/>
      <c r="E36" s="50"/>
      <c r="F36" s="50"/>
      <c r="G36" s="50"/>
      <c r="H36" s="50"/>
      <c r="I36" s="50"/>
      <c r="J36" s="51"/>
      <c r="K36" s="51"/>
      <c r="L36" s="49"/>
      <c r="M36" s="49"/>
    </row>
    <row r="37" spans="1:13" ht="12.75">
      <c r="A37" s="50"/>
      <c r="B37" s="50"/>
      <c r="C37" s="50"/>
      <c r="D37" s="50"/>
      <c r="E37" s="50"/>
      <c r="F37" s="50"/>
      <c r="G37" s="50"/>
      <c r="H37" s="50"/>
      <c r="I37" s="50"/>
      <c r="J37" s="51"/>
      <c r="K37" s="51"/>
      <c r="L37" s="49"/>
      <c r="M37" s="49"/>
    </row>
    <row r="38" spans="1:13" ht="12.75">
      <c r="A38" s="50"/>
      <c r="B38" s="50" t="s">
        <v>65</v>
      </c>
      <c r="C38" s="50"/>
      <c r="D38" s="50"/>
      <c r="E38" s="50"/>
      <c r="F38" s="50"/>
      <c r="G38" s="50"/>
      <c r="H38" s="50"/>
      <c r="I38" s="50"/>
      <c r="J38" s="51"/>
      <c r="K38" s="51"/>
      <c r="L38" s="49"/>
      <c r="M38" s="49"/>
    </row>
    <row r="39" spans="1:13" ht="12.75">
      <c r="A39" s="50"/>
      <c r="B39" s="50" t="s">
        <v>66</v>
      </c>
      <c r="C39" s="50"/>
      <c r="D39" s="50"/>
      <c r="E39" s="50"/>
      <c r="F39" s="50"/>
      <c r="G39" s="50"/>
      <c r="H39" s="50"/>
      <c r="I39" s="50"/>
      <c r="J39" s="51"/>
      <c r="K39" s="51"/>
      <c r="L39" s="49"/>
      <c r="M39" s="49"/>
    </row>
    <row r="40" spans="1:13" ht="12.75">
      <c r="A40" s="50"/>
      <c r="B40" s="50"/>
      <c r="C40" s="50"/>
      <c r="D40" s="50"/>
      <c r="E40" s="50"/>
      <c r="F40" s="50"/>
      <c r="G40" s="50"/>
      <c r="H40" s="50"/>
      <c r="I40" s="50"/>
      <c r="J40" s="51"/>
      <c r="K40" s="51"/>
      <c r="L40" s="49"/>
      <c r="M40" s="49"/>
    </row>
    <row r="41" spans="1:13" ht="12.75">
      <c r="A41" s="50"/>
      <c r="B41" s="50"/>
      <c r="C41" s="50"/>
      <c r="D41" s="58" t="s">
        <v>57</v>
      </c>
      <c r="F41" s="59"/>
      <c r="G41" s="50"/>
      <c r="H41" s="50"/>
      <c r="I41" s="50"/>
      <c r="J41" s="51"/>
      <c r="K41" s="51"/>
      <c r="L41" s="49"/>
      <c r="M41" s="49"/>
    </row>
    <row r="42" spans="1:13" ht="12.75">
      <c r="A42" s="50"/>
      <c r="B42" s="50"/>
      <c r="C42" s="50"/>
      <c r="D42" s="50"/>
      <c r="E42" s="50"/>
      <c r="F42" s="50"/>
      <c r="G42" s="50"/>
      <c r="H42" s="50"/>
      <c r="I42" s="50"/>
      <c r="J42" s="51"/>
      <c r="K42" s="51"/>
      <c r="L42" s="49"/>
      <c r="M42" s="49"/>
    </row>
    <row r="43" spans="1:13" ht="18">
      <c r="A43" s="52" t="s">
        <v>56</v>
      </c>
      <c r="B43" s="57"/>
      <c r="C43" s="57"/>
      <c r="D43" s="54"/>
      <c r="E43" s="50"/>
      <c r="F43" s="50"/>
      <c r="G43" s="50"/>
      <c r="H43" s="50"/>
      <c r="I43" s="50"/>
      <c r="J43" s="51"/>
      <c r="K43" s="51"/>
      <c r="L43" s="49"/>
      <c r="M43" s="49"/>
    </row>
    <row r="44" spans="1:13" ht="12.75">
      <c r="A44" s="50"/>
      <c r="B44" s="50"/>
      <c r="C44" s="50"/>
      <c r="D44" s="50"/>
      <c r="E44" s="50"/>
      <c r="F44" s="50"/>
      <c r="G44" s="50"/>
      <c r="H44" s="50"/>
      <c r="I44" s="50"/>
      <c r="J44" s="51"/>
      <c r="K44" s="51"/>
      <c r="L44" s="49"/>
      <c r="M44" s="49"/>
    </row>
    <row r="45" spans="1:13" ht="12.75">
      <c r="A45" s="50"/>
      <c r="B45" s="55" t="s">
        <v>58</v>
      </c>
      <c r="C45" s="50" t="s">
        <v>78</v>
      </c>
      <c r="D45" s="49"/>
      <c r="E45" s="49"/>
      <c r="F45" s="50"/>
      <c r="G45" s="50"/>
      <c r="H45" s="50"/>
      <c r="I45" s="50"/>
      <c r="J45" s="51"/>
      <c r="K45" s="51"/>
      <c r="L45" s="49"/>
      <c r="M45" s="49"/>
    </row>
    <row r="46" spans="1:13" ht="12.75">
      <c r="A46" s="50"/>
      <c r="C46" s="50" t="s">
        <v>79</v>
      </c>
      <c r="D46" s="49"/>
      <c r="E46" s="49"/>
      <c r="F46" s="50"/>
      <c r="G46" s="50"/>
      <c r="H46" s="50"/>
      <c r="I46" s="50"/>
      <c r="J46" s="51"/>
      <c r="K46" s="51"/>
      <c r="L46" s="49"/>
      <c r="M46" s="49"/>
    </row>
    <row r="47" spans="1:13" ht="12.75">
      <c r="A47" s="50"/>
      <c r="B47" s="50"/>
      <c r="C47" s="50"/>
      <c r="D47" s="50"/>
      <c r="E47" s="50"/>
      <c r="F47" s="50"/>
      <c r="G47" s="50"/>
      <c r="H47" s="50"/>
      <c r="I47" s="50"/>
      <c r="J47" s="51"/>
      <c r="K47" s="51"/>
      <c r="L47" s="49"/>
      <c r="M47" s="49"/>
    </row>
    <row r="48" spans="1:13" ht="12.75">
      <c r="A48" s="50"/>
      <c r="B48" s="50" t="s">
        <v>75</v>
      </c>
      <c r="C48" s="50"/>
      <c r="D48" s="50"/>
      <c r="E48" s="50"/>
      <c r="F48" s="50"/>
      <c r="G48" s="50"/>
      <c r="H48" s="50"/>
      <c r="I48" s="50"/>
      <c r="J48" s="51"/>
      <c r="K48" s="51"/>
      <c r="L48" s="49"/>
      <c r="M48" s="49"/>
    </row>
    <row r="49" spans="1:13" ht="12.75">
      <c r="A49" s="50"/>
      <c r="B49" s="50" t="s">
        <v>76</v>
      </c>
      <c r="C49" s="51"/>
      <c r="D49" s="50"/>
      <c r="E49" s="50"/>
      <c r="F49" s="50"/>
      <c r="G49" s="50"/>
      <c r="H49" s="50"/>
      <c r="I49" s="50"/>
      <c r="J49" s="51"/>
      <c r="K49" s="51"/>
      <c r="L49" s="49"/>
      <c r="M49" s="49"/>
    </row>
    <row r="50" spans="1:13" ht="12.75">
      <c r="A50" s="50"/>
      <c r="B50" s="50" t="s">
        <v>77</v>
      </c>
      <c r="C50" s="55"/>
      <c r="D50" s="50"/>
      <c r="E50" s="50"/>
      <c r="F50" s="50"/>
      <c r="G50" s="50"/>
      <c r="H50" s="50"/>
      <c r="I50" s="50"/>
      <c r="J50" s="51"/>
      <c r="K50" s="51"/>
      <c r="L50" s="49"/>
      <c r="M50" s="49"/>
    </row>
    <row r="51" spans="1:13" ht="12.75">
      <c r="A51" s="50"/>
      <c r="B51" s="50" t="s">
        <v>74</v>
      </c>
      <c r="C51" s="55"/>
      <c r="D51" s="50"/>
      <c r="E51" s="50"/>
      <c r="F51" s="50"/>
      <c r="G51" s="50"/>
      <c r="H51" s="50"/>
      <c r="I51" s="50"/>
      <c r="J51" s="51"/>
      <c r="K51" s="51"/>
      <c r="L51" s="49"/>
      <c r="M51" s="49"/>
    </row>
    <row r="52" spans="1:13" ht="12.75">
      <c r="A52" s="50"/>
      <c r="B52" s="50"/>
      <c r="C52" s="55"/>
      <c r="D52" s="50"/>
      <c r="E52" s="50"/>
      <c r="F52" s="50"/>
      <c r="G52" s="50"/>
      <c r="H52" s="50"/>
      <c r="I52" s="50"/>
      <c r="J52" s="51"/>
      <c r="K52" s="51"/>
      <c r="L52" s="49"/>
      <c r="M52" s="49"/>
    </row>
    <row r="53" spans="1:13" ht="12.75">
      <c r="A53" s="50"/>
      <c r="B53" s="50"/>
      <c r="C53" s="50"/>
      <c r="D53" s="58" t="s">
        <v>57</v>
      </c>
      <c r="F53" s="64"/>
      <c r="G53" s="50"/>
      <c r="H53" s="60"/>
      <c r="I53" s="65"/>
      <c r="J53" s="51"/>
      <c r="K53" s="51"/>
      <c r="L53" s="49"/>
      <c r="M53" s="49"/>
    </row>
    <row r="54" spans="1:13" ht="12.75">
      <c r="A54" s="50"/>
      <c r="B54" s="50"/>
      <c r="C54" s="50"/>
      <c r="D54" s="50"/>
      <c r="E54" s="50"/>
      <c r="F54" s="50"/>
      <c r="G54" s="50"/>
      <c r="H54" s="50"/>
      <c r="I54" s="50"/>
      <c r="J54" s="51"/>
      <c r="K54" s="51"/>
      <c r="L54" s="49"/>
      <c r="M54" s="49"/>
    </row>
    <row r="55" spans="1:13" ht="12.75">
      <c r="A55" s="50"/>
      <c r="B55" s="55" t="s">
        <v>58</v>
      </c>
      <c r="C55" s="50" t="s">
        <v>59</v>
      </c>
      <c r="D55" s="50"/>
      <c r="E55" s="50"/>
      <c r="F55" s="50"/>
      <c r="G55" s="50"/>
      <c r="H55" s="50"/>
      <c r="I55" s="50"/>
      <c r="J55" s="51"/>
      <c r="K55" s="51"/>
      <c r="L55" s="49"/>
      <c r="M55" s="49"/>
    </row>
    <row r="56" spans="1:13" ht="12.75">
      <c r="A56" s="50"/>
      <c r="B56" s="50"/>
      <c r="C56" s="50" t="s">
        <v>60</v>
      </c>
      <c r="D56" s="50"/>
      <c r="E56" s="50"/>
      <c r="F56" s="50"/>
      <c r="G56" s="50"/>
      <c r="H56" s="50"/>
      <c r="I56" s="50"/>
      <c r="J56" s="51"/>
      <c r="K56" s="51"/>
      <c r="L56" s="49"/>
      <c r="M56" s="49"/>
    </row>
    <row r="57" spans="1:13" ht="12.75">
      <c r="A57" s="50"/>
      <c r="B57" s="50"/>
      <c r="C57" s="50"/>
      <c r="D57" s="50"/>
      <c r="E57" s="50"/>
      <c r="F57" s="50"/>
      <c r="G57" s="50"/>
      <c r="H57" s="50"/>
      <c r="I57" s="50"/>
      <c r="J57" s="51"/>
      <c r="K57" s="51"/>
      <c r="L57" s="49"/>
      <c r="M57" s="49"/>
    </row>
    <row r="58" spans="1:13" ht="18">
      <c r="A58" s="52" t="s">
        <v>71</v>
      </c>
      <c r="B58" s="53"/>
      <c r="C58" s="53"/>
      <c r="D58" s="54"/>
      <c r="E58" s="54"/>
      <c r="F58" s="54"/>
      <c r="G58" s="54"/>
      <c r="H58" s="50"/>
      <c r="I58" s="50"/>
      <c r="J58" s="51"/>
      <c r="K58" s="51"/>
      <c r="L58" s="49"/>
      <c r="M58" s="49"/>
    </row>
    <row r="59" spans="1:13" s="78" customFormat="1" ht="12.75">
      <c r="A59" s="76"/>
      <c r="B59" s="75"/>
      <c r="C59" s="75"/>
      <c r="D59" s="74"/>
      <c r="E59" s="74"/>
      <c r="F59" s="74"/>
      <c r="G59" s="74"/>
      <c r="H59" s="50"/>
      <c r="I59" s="50"/>
      <c r="J59" s="51"/>
      <c r="K59" s="51"/>
      <c r="L59" s="77"/>
      <c r="M59" s="77"/>
    </row>
    <row r="60" spans="1:13" ht="12.75">
      <c r="A60" s="50"/>
      <c r="B60" s="50" t="s">
        <v>61</v>
      </c>
      <c r="C60" s="50"/>
      <c r="D60" s="50"/>
      <c r="E60" s="50"/>
      <c r="F60" s="50"/>
      <c r="G60" s="50"/>
      <c r="H60" s="50"/>
      <c r="I60" s="50"/>
      <c r="J60" s="51"/>
      <c r="K60" s="51"/>
      <c r="L60" s="49"/>
      <c r="M60" s="49"/>
    </row>
    <row r="61" spans="1:13" ht="12.75">
      <c r="A61" s="50"/>
      <c r="B61" s="50" t="s">
        <v>63</v>
      </c>
      <c r="C61" s="50"/>
      <c r="D61" s="50"/>
      <c r="E61" s="50"/>
      <c r="F61" s="50"/>
      <c r="G61" s="50"/>
      <c r="H61" s="50"/>
      <c r="I61" s="50"/>
      <c r="J61" s="51"/>
      <c r="K61" s="51"/>
      <c r="L61" s="49"/>
      <c r="M61" s="49"/>
    </row>
    <row r="62" spans="1:13" ht="12.75">
      <c r="A62" s="50"/>
      <c r="B62" s="50" t="s">
        <v>62</v>
      </c>
      <c r="C62" s="50"/>
      <c r="D62" s="50"/>
      <c r="E62" s="50"/>
      <c r="F62" s="50"/>
      <c r="G62" s="50"/>
      <c r="H62" s="50"/>
      <c r="I62" s="50"/>
      <c r="J62" s="51"/>
      <c r="K62" s="51"/>
      <c r="L62" s="49"/>
      <c r="M62" s="49"/>
    </row>
    <row r="63" spans="1:13" ht="12.75">
      <c r="A63" s="50"/>
      <c r="B63" s="50"/>
      <c r="C63" s="50"/>
      <c r="D63" s="50"/>
      <c r="E63" s="50"/>
      <c r="F63" s="50"/>
      <c r="G63" s="50"/>
      <c r="H63" s="50"/>
      <c r="I63" s="50"/>
      <c r="J63" s="51"/>
      <c r="K63" s="51"/>
      <c r="L63" s="49"/>
      <c r="M63" s="49"/>
    </row>
    <row r="64" spans="1:13" ht="18">
      <c r="A64" s="138" t="s">
        <v>72</v>
      </c>
      <c r="B64" s="138"/>
      <c r="C64" s="138"/>
      <c r="D64" s="50"/>
      <c r="E64" s="50"/>
      <c r="F64" s="50"/>
      <c r="G64" s="50"/>
      <c r="H64" s="50"/>
      <c r="I64" s="50"/>
      <c r="J64" s="51"/>
      <c r="K64" s="51"/>
      <c r="L64" s="49"/>
      <c r="M64" s="49"/>
    </row>
    <row r="65" spans="1:13" ht="12.75">
      <c r="A65" s="50"/>
      <c r="B65" s="50"/>
      <c r="C65" s="50"/>
      <c r="D65" s="50"/>
      <c r="E65" s="50"/>
      <c r="F65" s="50"/>
      <c r="G65" s="50"/>
      <c r="H65" s="50"/>
      <c r="I65" s="50"/>
      <c r="J65" s="51"/>
      <c r="K65" s="51"/>
      <c r="L65" s="49"/>
      <c r="M65" s="49"/>
    </row>
    <row r="66" spans="1:13" ht="12.75">
      <c r="A66" s="50"/>
      <c r="B66" s="50" t="s">
        <v>73</v>
      </c>
      <c r="C66" s="50"/>
      <c r="D66" s="50"/>
      <c r="E66" s="50"/>
      <c r="F66" s="50"/>
      <c r="G66" s="50"/>
      <c r="H66" s="50"/>
      <c r="I66" s="50"/>
      <c r="J66" s="51"/>
      <c r="K66" s="51"/>
      <c r="L66" s="49"/>
      <c r="M66" s="49"/>
    </row>
    <row r="67" spans="1:13" ht="12.75">
      <c r="A67" s="50"/>
      <c r="B67" s="50" t="s">
        <v>123</v>
      </c>
      <c r="C67" s="50"/>
      <c r="D67" s="50"/>
      <c r="E67" s="50"/>
      <c r="F67" s="50"/>
      <c r="G67" s="50"/>
      <c r="H67" s="50"/>
      <c r="I67" s="50"/>
      <c r="J67" s="51"/>
      <c r="K67" s="51"/>
      <c r="L67" s="49"/>
      <c r="M67" s="49"/>
    </row>
    <row r="68" spans="1:13" ht="12.75">
      <c r="A68" s="50"/>
      <c r="B68" s="50" t="s">
        <v>122</v>
      </c>
      <c r="C68" s="50"/>
      <c r="D68" s="50"/>
      <c r="E68" s="50"/>
      <c r="F68" s="50"/>
      <c r="G68" s="50"/>
      <c r="H68" s="50"/>
      <c r="I68" s="50"/>
      <c r="J68" s="51"/>
      <c r="K68" s="51"/>
      <c r="L68" s="49"/>
      <c r="M68" s="49"/>
    </row>
    <row r="69" spans="1:13" ht="12.75">
      <c r="A69" s="50"/>
      <c r="B69" s="50" t="s">
        <v>113</v>
      </c>
      <c r="C69" s="50"/>
      <c r="D69" s="50"/>
      <c r="E69" s="50"/>
      <c r="F69" s="50"/>
      <c r="G69" s="50"/>
      <c r="H69" s="50"/>
      <c r="I69" s="50"/>
      <c r="J69" s="51"/>
      <c r="K69" s="51"/>
      <c r="L69" s="49"/>
      <c r="M69" s="49"/>
    </row>
    <row r="70" spans="1:13" ht="12.75">
      <c r="A70" s="50"/>
      <c r="B70" s="50"/>
      <c r="C70" s="50" t="s">
        <v>114</v>
      </c>
      <c r="D70" s="50"/>
      <c r="E70" s="50"/>
      <c r="F70" s="50"/>
      <c r="G70" s="50"/>
      <c r="H70" s="50"/>
      <c r="I70" s="50"/>
      <c r="J70" s="51"/>
      <c r="K70" s="51"/>
      <c r="L70" s="49"/>
      <c r="M70" s="49"/>
    </row>
    <row r="71" spans="1:13" ht="12.75">
      <c r="A71" s="50"/>
      <c r="B71" s="50" t="s">
        <v>124</v>
      </c>
      <c r="C71" s="50"/>
      <c r="D71" s="50"/>
      <c r="E71" s="50"/>
      <c r="F71" s="50"/>
      <c r="G71" s="50"/>
      <c r="H71" s="50"/>
      <c r="I71" s="50"/>
      <c r="J71" s="51"/>
      <c r="K71" s="51"/>
      <c r="L71" s="49"/>
      <c r="M71" s="49"/>
    </row>
    <row r="72" spans="1:13" ht="12.75">
      <c r="A72" s="50"/>
      <c r="B72" s="50"/>
      <c r="C72" s="50"/>
      <c r="D72" s="50"/>
      <c r="E72" s="50"/>
      <c r="F72" s="50"/>
      <c r="G72" s="50"/>
      <c r="H72" s="50"/>
      <c r="I72" s="50"/>
      <c r="J72" s="51"/>
      <c r="K72" s="51"/>
      <c r="L72" s="49"/>
      <c r="M72" s="49"/>
    </row>
    <row r="73" spans="1:13" ht="12.75">
      <c r="A73" s="50"/>
      <c r="B73" s="50"/>
      <c r="C73" s="50"/>
      <c r="D73" s="50"/>
      <c r="E73" s="50"/>
      <c r="F73" s="50"/>
      <c r="G73" s="50"/>
      <c r="H73" s="50"/>
      <c r="I73" s="50"/>
      <c r="J73" s="51"/>
      <c r="K73" s="51"/>
      <c r="L73" s="49"/>
      <c r="M73" s="49"/>
    </row>
    <row r="74" spans="1:13" ht="18">
      <c r="A74" s="138" t="s">
        <v>115</v>
      </c>
      <c r="B74" s="138"/>
      <c r="C74" s="138"/>
      <c r="D74" s="138"/>
      <c r="E74" s="138"/>
      <c r="F74" s="50"/>
      <c r="G74" s="50"/>
      <c r="H74" s="50"/>
      <c r="I74" s="50"/>
      <c r="J74" s="51"/>
      <c r="K74" s="51"/>
      <c r="L74" s="49"/>
      <c r="M74" s="49"/>
    </row>
    <row r="75" spans="1:13" ht="12.75">
      <c r="A75" s="50"/>
      <c r="B75" s="50"/>
      <c r="C75" s="50"/>
      <c r="D75" s="50"/>
      <c r="E75" s="50"/>
      <c r="F75" s="50"/>
      <c r="G75" s="50"/>
      <c r="H75" s="50"/>
      <c r="I75" s="50"/>
      <c r="J75" s="51"/>
      <c r="K75" s="51"/>
      <c r="L75" s="49"/>
      <c r="M75" s="49"/>
    </row>
    <row r="76" spans="1:13" ht="12.75">
      <c r="A76" s="50"/>
      <c r="B76" s="50" t="s">
        <v>116</v>
      </c>
      <c r="C76" s="50"/>
      <c r="D76" s="50"/>
      <c r="E76" s="50"/>
      <c r="F76" s="50"/>
      <c r="G76" s="50"/>
      <c r="H76" s="50"/>
      <c r="I76" s="50"/>
      <c r="J76" s="51"/>
      <c r="K76" s="51"/>
      <c r="L76" s="49"/>
      <c r="M76" s="49"/>
    </row>
    <row r="77" spans="1:13" ht="12.75">
      <c r="A77" s="50"/>
      <c r="B77" s="50" t="s">
        <v>123</v>
      </c>
      <c r="C77" s="50"/>
      <c r="D77" s="50"/>
      <c r="E77" s="50"/>
      <c r="F77" s="50"/>
      <c r="G77" s="50"/>
      <c r="H77" s="50"/>
      <c r="I77" s="50"/>
      <c r="J77" s="51"/>
      <c r="K77" s="51"/>
      <c r="L77" s="49"/>
      <c r="M77" s="49"/>
    </row>
    <row r="78" spans="1:13" ht="12.75">
      <c r="A78" s="50"/>
      <c r="B78" s="50" t="s">
        <v>117</v>
      </c>
      <c r="C78" s="50"/>
      <c r="D78" s="50"/>
      <c r="E78" s="50"/>
      <c r="F78" s="50"/>
      <c r="G78" s="50"/>
      <c r="H78" s="50"/>
      <c r="I78" s="50"/>
      <c r="J78" s="51"/>
      <c r="K78" s="51"/>
      <c r="L78" s="49"/>
      <c r="M78" s="49"/>
    </row>
    <row r="79" spans="1:13" ht="12.75">
      <c r="A79" s="50"/>
      <c r="B79" s="50"/>
      <c r="C79" s="50" t="s">
        <v>118</v>
      </c>
      <c r="D79" s="50"/>
      <c r="E79" s="50"/>
      <c r="F79" s="50"/>
      <c r="G79" s="50"/>
      <c r="H79" s="50"/>
      <c r="I79" s="50"/>
      <c r="J79" s="51"/>
      <c r="K79" s="51"/>
      <c r="L79" s="49"/>
      <c r="M79" s="49"/>
    </row>
    <row r="80" spans="1:13" ht="12.75">
      <c r="A80" s="50"/>
      <c r="B80" s="50"/>
      <c r="C80" s="50"/>
      <c r="D80" s="50" t="s">
        <v>120</v>
      </c>
      <c r="E80" s="50"/>
      <c r="F80" s="50"/>
      <c r="G80" s="50"/>
      <c r="H80" s="50"/>
      <c r="I80" s="50"/>
      <c r="J80" s="51"/>
      <c r="K80" s="51"/>
      <c r="L80" s="49"/>
      <c r="M80" s="49"/>
    </row>
    <row r="81" spans="1:13" ht="12.75">
      <c r="A81" s="50"/>
      <c r="B81" s="50"/>
      <c r="C81" s="50" t="s">
        <v>119</v>
      </c>
      <c r="D81" s="50"/>
      <c r="E81" s="50"/>
      <c r="F81" s="50"/>
      <c r="G81" s="50"/>
      <c r="H81" s="50"/>
      <c r="I81" s="50"/>
      <c r="J81" s="51"/>
      <c r="K81" s="51"/>
      <c r="L81" s="49"/>
      <c r="M81" s="49"/>
    </row>
    <row r="82" spans="1:13" ht="12.75">
      <c r="A82" s="50"/>
      <c r="B82" s="50" t="s">
        <v>125</v>
      </c>
      <c r="C82" s="50"/>
      <c r="D82" s="50"/>
      <c r="E82" s="50"/>
      <c r="F82" s="50"/>
      <c r="G82" s="50"/>
      <c r="H82" s="50"/>
      <c r="I82" s="50"/>
      <c r="J82" s="51"/>
      <c r="K82" s="51"/>
      <c r="L82" s="49"/>
      <c r="M82" s="49"/>
    </row>
    <row r="83" spans="1:13" ht="12.75">
      <c r="A83" s="50"/>
      <c r="B83" s="50"/>
      <c r="C83" s="50"/>
      <c r="D83" s="50"/>
      <c r="E83" s="50"/>
      <c r="F83" s="50"/>
      <c r="G83" s="50"/>
      <c r="H83" s="50"/>
      <c r="I83" s="50"/>
      <c r="J83" s="51"/>
      <c r="K83" s="51"/>
      <c r="L83" s="49"/>
      <c r="M83" s="49"/>
    </row>
    <row r="84" spans="1:13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ht="18">
      <c r="A85" s="138" t="s">
        <v>80</v>
      </c>
      <c r="B85" s="138"/>
      <c r="C85" s="138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2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2.75">
      <c r="A87" s="49"/>
      <c r="B87" s="49" t="s">
        <v>82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2.75">
      <c r="A88" s="49"/>
      <c r="B88" s="49"/>
      <c r="C88" s="49" t="s">
        <v>121</v>
      </c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2.75">
      <c r="A89" s="49"/>
      <c r="B89" s="49" t="s">
        <v>83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</row>
    <row r="90" spans="1:12" ht="12.75">
      <c r="A90" s="49"/>
      <c r="B90" s="49"/>
      <c r="C90" s="49" t="s">
        <v>84</v>
      </c>
      <c r="D90" s="49"/>
      <c r="E90" s="49"/>
      <c r="F90" s="49"/>
      <c r="G90" s="49"/>
      <c r="H90" s="49"/>
      <c r="I90" s="49"/>
      <c r="J90" s="49"/>
      <c r="K90" s="49"/>
      <c r="L90" s="49"/>
    </row>
    <row r="91" spans="4:5" ht="12.75">
      <c r="D91" s="139" t="s">
        <v>85</v>
      </c>
      <c r="E91" s="139"/>
    </row>
  </sheetData>
  <sheetProtection/>
  <mergeCells count="7">
    <mergeCell ref="A85:C85"/>
    <mergeCell ref="D91:E91"/>
    <mergeCell ref="A36:C36"/>
    <mergeCell ref="A1:L1"/>
    <mergeCell ref="A64:C64"/>
    <mergeCell ref="H2:K2"/>
    <mergeCell ref="A74:E74"/>
  </mergeCells>
  <conditionalFormatting sqref="F53">
    <cfRule type="cellIs" priority="1" dxfId="0" operator="between" stopIfTrue="1">
      <formula>0.9</formula>
      <formula>10</formula>
    </cfRule>
    <cfRule type="cellIs" priority="2" dxfId="1" operator="between" stopIfTrue="1">
      <formula>1000</formula>
      <formula>10</formula>
    </cfRule>
  </conditionalFormatting>
  <dataValidations count="1">
    <dataValidation type="whole" allowBlank="1" showInputMessage="1" showErrorMessage="1" errorTitle="Whoa Nellly!" error="See? It really does work.&#10;Now enter a value between 1 and 17." sqref="I53">
      <formula1>1</formula1>
      <formula2>17</formula2>
    </dataValidation>
  </dataValidations>
  <printOptions/>
  <pageMargins left="0.75" right="0.75" top="0.5" bottom="0.5" header="0" footer="0"/>
  <pageSetup fitToHeight="2" fitToWidth="1" horizontalDpi="300" verticalDpi="300" orientation="portrait" scale="81"/>
  <rowBreaks count="1" manualBreakCount="1">
    <brk id="84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44"/>
  <sheetViews>
    <sheetView zoomScalePageLayoutView="0" workbookViewId="0" topLeftCell="A12">
      <selection activeCell="P43" sqref="P43"/>
    </sheetView>
  </sheetViews>
  <sheetFormatPr defaultColWidth="8.8515625" defaultRowHeight="12.75"/>
  <cols>
    <col min="1" max="3" width="8.8515625" style="0" customWidth="1"/>
    <col min="4" max="4" width="4.7109375" style="0" customWidth="1"/>
  </cols>
  <sheetData>
    <row r="2" spans="1:9" ht="26.25" customHeight="1">
      <c r="A2" s="144" t="s">
        <v>112</v>
      </c>
      <c r="B2" s="144"/>
      <c r="C2" s="144"/>
      <c r="D2" s="144"/>
      <c r="E2" s="144"/>
      <c r="F2" s="144"/>
      <c r="G2" s="144"/>
      <c r="H2" s="144"/>
      <c r="I2" s="144"/>
    </row>
    <row r="3" spans="1:9" s="80" customFormat="1" ht="25.5">
      <c r="A3" s="144"/>
      <c r="B3" s="144"/>
      <c r="C3" s="144"/>
      <c r="D3" s="144"/>
      <c r="E3" s="144"/>
      <c r="F3" s="144"/>
      <c r="G3" s="144"/>
      <c r="H3" s="144"/>
      <c r="I3" s="144"/>
    </row>
    <row r="5" spans="1:4" ht="18">
      <c r="A5" s="138" t="s">
        <v>86</v>
      </c>
      <c r="B5" s="138"/>
      <c r="C5" s="138"/>
      <c r="D5" s="138"/>
    </row>
    <row r="7" spans="2:4" ht="12.75">
      <c r="B7" s="82" t="s">
        <v>93</v>
      </c>
      <c r="D7" t="s">
        <v>96</v>
      </c>
    </row>
    <row r="8" spans="2:4" ht="12.75">
      <c r="B8" s="82"/>
      <c r="D8" s="78" t="s">
        <v>126</v>
      </c>
    </row>
    <row r="9" s="81" customFormat="1" ht="8.25">
      <c r="B9" s="83"/>
    </row>
    <row r="10" spans="2:4" ht="12.75">
      <c r="B10" s="82" t="s">
        <v>87</v>
      </c>
      <c r="D10" t="s">
        <v>97</v>
      </c>
    </row>
    <row r="11" s="81" customFormat="1" ht="8.25">
      <c r="B11" s="83"/>
    </row>
    <row r="12" spans="2:4" ht="12.75">
      <c r="B12" s="82" t="s">
        <v>20</v>
      </c>
      <c r="D12" t="s">
        <v>98</v>
      </c>
    </row>
    <row r="13" s="81" customFormat="1" ht="8.25">
      <c r="B13" s="83"/>
    </row>
    <row r="14" spans="2:4" ht="12.75">
      <c r="B14" s="82" t="s">
        <v>88</v>
      </c>
      <c r="D14" t="s">
        <v>89</v>
      </c>
    </row>
    <row r="15" s="81" customFormat="1" ht="8.25">
      <c r="B15" s="83"/>
    </row>
    <row r="16" spans="2:4" ht="12.75">
      <c r="B16" s="82" t="s">
        <v>94</v>
      </c>
      <c r="D16" t="s">
        <v>90</v>
      </c>
    </row>
    <row r="17" ht="12.75">
      <c r="D17" t="s">
        <v>91</v>
      </c>
    </row>
    <row r="18" s="81" customFormat="1" ht="8.25"/>
    <row r="19" spans="2:4" ht="12.75">
      <c r="B19" s="82" t="s">
        <v>95</v>
      </c>
      <c r="D19" t="s">
        <v>92</v>
      </c>
    </row>
    <row r="23" spans="1:6" ht="18">
      <c r="A23" s="138" t="s">
        <v>99</v>
      </c>
      <c r="B23" s="138"/>
      <c r="C23" s="138"/>
      <c r="D23" s="138"/>
      <c r="E23" s="138"/>
      <c r="F23" s="138"/>
    </row>
    <row r="24" ht="13.5" thickBot="1"/>
    <row r="25" spans="2:5" ht="12.75">
      <c r="B25" s="154" t="s">
        <v>100</v>
      </c>
      <c r="C25" s="155"/>
      <c r="D25" s="92"/>
      <c r="E25" s="149" t="s">
        <v>101</v>
      </c>
    </row>
    <row r="26" spans="2:5" ht="12.75">
      <c r="B26" s="156"/>
      <c r="C26" s="157"/>
      <c r="D26" s="93"/>
      <c r="E26" s="150"/>
    </row>
    <row r="27" spans="2:5" ht="13.5" thickBot="1">
      <c r="B27" s="158"/>
      <c r="C27" s="159"/>
      <c r="D27" s="94"/>
      <c r="E27" s="151"/>
    </row>
    <row r="28" spans="2:5" ht="12.75">
      <c r="B28" s="142">
        <v>45</v>
      </c>
      <c r="C28" s="143"/>
      <c r="D28" s="84"/>
      <c r="E28" s="85">
        <v>2.2</v>
      </c>
    </row>
    <row r="29" spans="2:5" ht="12.75">
      <c r="B29" s="142" t="s">
        <v>102</v>
      </c>
      <c r="C29" s="143"/>
      <c r="D29" s="84"/>
      <c r="E29" s="85">
        <v>2.3</v>
      </c>
    </row>
    <row r="30" spans="2:5" ht="12.75">
      <c r="B30" s="145" t="s">
        <v>103</v>
      </c>
      <c r="C30" s="146"/>
      <c r="D30" s="88"/>
      <c r="E30" s="89">
        <v>2.4</v>
      </c>
    </row>
    <row r="31" spans="2:5" ht="12.75">
      <c r="B31" s="147" t="s">
        <v>104</v>
      </c>
      <c r="C31" s="148"/>
      <c r="D31" s="90"/>
      <c r="E31" s="91">
        <v>2.5</v>
      </c>
    </row>
    <row r="32" spans="2:5" ht="12.75">
      <c r="B32" s="142" t="s">
        <v>105</v>
      </c>
      <c r="C32" s="143"/>
      <c r="D32" s="84"/>
      <c r="E32" s="85">
        <v>2.6</v>
      </c>
    </row>
    <row r="33" spans="2:5" ht="12.75">
      <c r="B33" s="142" t="s">
        <v>106</v>
      </c>
      <c r="C33" s="143"/>
      <c r="D33" s="84"/>
      <c r="E33" s="85">
        <v>2.7</v>
      </c>
    </row>
    <row r="34" spans="2:5" ht="12.75">
      <c r="B34" s="145" t="s">
        <v>107</v>
      </c>
      <c r="C34" s="146"/>
      <c r="D34" s="88"/>
      <c r="E34" s="89">
        <v>2.8</v>
      </c>
    </row>
    <row r="35" spans="2:5" ht="12.75">
      <c r="B35" s="147" t="s">
        <v>108</v>
      </c>
      <c r="C35" s="148"/>
      <c r="D35" s="90"/>
      <c r="E35" s="91">
        <v>2.9</v>
      </c>
    </row>
    <row r="36" spans="2:5" ht="12.75">
      <c r="B36" s="142" t="s">
        <v>109</v>
      </c>
      <c r="C36" s="143"/>
      <c r="D36" s="84"/>
      <c r="E36" s="85">
        <v>3</v>
      </c>
    </row>
    <row r="37" spans="2:5" ht="12.75">
      <c r="B37" s="142" t="s">
        <v>110</v>
      </c>
      <c r="C37" s="143"/>
      <c r="D37" s="84"/>
      <c r="E37" s="85">
        <v>3.1</v>
      </c>
    </row>
    <row r="38" spans="2:5" ht="13.5" thickBot="1">
      <c r="B38" s="152" t="s">
        <v>111</v>
      </c>
      <c r="C38" s="153"/>
      <c r="D38" s="86"/>
      <c r="E38" s="87">
        <v>3.2</v>
      </c>
    </row>
    <row r="42" spans="1:4" ht="18">
      <c r="A42" s="138" t="s">
        <v>130</v>
      </c>
      <c r="B42" s="138"/>
      <c r="C42" s="138"/>
      <c r="D42" s="138"/>
    </row>
    <row r="44" ht="12.75">
      <c r="B44" t="s">
        <v>131</v>
      </c>
    </row>
  </sheetData>
  <sheetProtection/>
  <mergeCells count="17">
    <mergeCell ref="A42:D42"/>
    <mergeCell ref="B36:C36"/>
    <mergeCell ref="B37:C37"/>
    <mergeCell ref="B38:C38"/>
    <mergeCell ref="B25:C27"/>
    <mergeCell ref="B32:C32"/>
    <mergeCell ref="B33:C33"/>
    <mergeCell ref="B34:C34"/>
    <mergeCell ref="B35:C35"/>
    <mergeCell ref="B28:C28"/>
    <mergeCell ref="B29:C29"/>
    <mergeCell ref="A5:D5"/>
    <mergeCell ref="A2:I3"/>
    <mergeCell ref="B30:C30"/>
    <mergeCell ref="B31:C31"/>
    <mergeCell ref="A23:F23"/>
    <mergeCell ref="E25:E27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M169"/>
  <sheetViews>
    <sheetView tabSelected="1" zoomScale="66" zoomScaleNormal="66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4" sqref="P24"/>
    </sheetView>
  </sheetViews>
  <sheetFormatPr defaultColWidth="8.8515625" defaultRowHeight="12.75"/>
  <cols>
    <col min="1" max="1" width="1.7109375" style="0" customWidth="1"/>
    <col min="2" max="2" width="9.28125" style="0" bestFit="1" customWidth="1"/>
    <col min="3" max="3" width="18.421875" style="0" customWidth="1"/>
    <col min="4" max="4" width="20.421875" style="0" customWidth="1"/>
    <col min="5" max="5" width="23.140625" style="0" bestFit="1" customWidth="1"/>
    <col min="6" max="6" width="7.00390625" style="0" customWidth="1"/>
    <col min="7" max="9" width="9.28125" style="0" customWidth="1"/>
    <col min="10" max="10" width="8.140625" style="0" customWidth="1"/>
    <col min="11" max="12" width="9.28125" style="0" customWidth="1"/>
    <col min="13" max="13" width="8.28125" style="0" customWidth="1"/>
    <col min="14" max="14" width="7.28125" style="0" customWidth="1"/>
    <col min="15" max="15" width="8.140625" style="0" customWidth="1"/>
    <col min="16" max="19" width="7.28125" style="0" customWidth="1"/>
    <col min="20" max="20" width="7.00390625" style="0" customWidth="1"/>
    <col min="21" max="21" width="8.140625" style="0" customWidth="1"/>
    <col min="22" max="22" width="9.140625" style="0" hidden="1" customWidth="1"/>
    <col min="23" max="23" width="11.8515625" style="0" bestFit="1" customWidth="1"/>
    <col min="24" max="30" width="8.8515625" style="0" customWidth="1"/>
    <col min="31" max="39" width="0" style="0" hidden="1" customWidth="1"/>
  </cols>
  <sheetData>
    <row r="2" spans="3:39" ht="24" thickBot="1">
      <c r="C2" s="48" t="s">
        <v>32</v>
      </c>
      <c r="D2" s="171" t="s">
        <v>133</v>
      </c>
      <c r="E2" s="171"/>
      <c r="F2" s="171"/>
      <c r="G2" s="171"/>
      <c r="H2" s="171"/>
      <c r="J2" s="173" t="s">
        <v>67</v>
      </c>
      <c r="K2" s="173"/>
      <c r="L2" s="174">
        <v>2016</v>
      </c>
      <c r="M2" s="174"/>
      <c r="O2" s="175" t="s">
        <v>70</v>
      </c>
      <c r="P2" s="175"/>
      <c r="Q2" s="176">
        <v>42577</v>
      </c>
      <c r="R2" s="176"/>
      <c r="S2" s="176"/>
      <c r="AE2" t="s">
        <v>4</v>
      </c>
      <c r="AF2" t="s">
        <v>3</v>
      </c>
      <c r="AG2" t="s">
        <v>5</v>
      </c>
      <c r="AH2" t="s">
        <v>6</v>
      </c>
      <c r="AI2" t="s">
        <v>8</v>
      </c>
      <c r="AJ2" t="s">
        <v>7</v>
      </c>
      <c r="AK2" t="s">
        <v>9</v>
      </c>
      <c r="AL2" t="s">
        <v>2</v>
      </c>
      <c r="AM2" t="s">
        <v>10</v>
      </c>
    </row>
    <row r="3" spans="3:7" ht="15" customHeight="1">
      <c r="C3" s="19"/>
      <c r="D3" s="20"/>
      <c r="E3" s="20"/>
      <c r="F3" s="20"/>
      <c r="G3" s="20"/>
    </row>
    <row r="4" spans="2:21" ht="23.25" thickBot="1">
      <c r="B4" s="172" t="s">
        <v>30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5" spans="1:23" ht="18.75" thickBot="1">
      <c r="A5" s="6"/>
      <c r="B5" s="23" t="s">
        <v>22</v>
      </c>
      <c r="C5" s="24" t="s">
        <v>129</v>
      </c>
      <c r="D5" s="24"/>
      <c r="E5" s="24"/>
      <c r="F5" s="162" t="s">
        <v>33</v>
      </c>
      <c r="G5" s="160" t="s">
        <v>31</v>
      </c>
      <c r="H5" s="161"/>
      <c r="I5" s="160" t="s">
        <v>24</v>
      </c>
      <c r="J5" s="161"/>
      <c r="K5" s="160" t="s">
        <v>20</v>
      </c>
      <c r="L5" s="161"/>
      <c r="M5" s="25" t="s">
        <v>11</v>
      </c>
      <c r="N5" s="160" t="s">
        <v>25</v>
      </c>
      <c r="O5" s="161"/>
      <c r="P5" s="160" t="s">
        <v>14</v>
      </c>
      <c r="Q5" s="177"/>
      <c r="R5" s="177"/>
      <c r="S5" s="161"/>
      <c r="T5" s="26" t="s">
        <v>17</v>
      </c>
      <c r="U5" s="27" t="s">
        <v>18</v>
      </c>
      <c r="V5" s="71"/>
      <c r="W5" s="169" t="s">
        <v>80</v>
      </c>
    </row>
    <row r="6" spans="1:23" ht="18">
      <c r="A6" s="6"/>
      <c r="B6" s="28" t="s">
        <v>23</v>
      </c>
      <c r="C6" s="29"/>
      <c r="D6" s="29"/>
      <c r="E6" s="29"/>
      <c r="F6" s="163"/>
      <c r="G6" s="165" t="s">
        <v>0</v>
      </c>
      <c r="H6" s="167" t="s">
        <v>1</v>
      </c>
      <c r="I6" s="165" t="s">
        <v>12</v>
      </c>
      <c r="J6" s="30" t="s">
        <v>15</v>
      </c>
      <c r="K6" s="23" t="s">
        <v>19</v>
      </c>
      <c r="L6" s="30" t="s">
        <v>15</v>
      </c>
      <c r="M6" s="31" t="s">
        <v>12</v>
      </c>
      <c r="N6" s="32" t="s">
        <v>13</v>
      </c>
      <c r="O6" s="33" t="s">
        <v>15</v>
      </c>
      <c r="P6" s="165" t="s">
        <v>26</v>
      </c>
      <c r="Q6" s="34" t="s">
        <v>27</v>
      </c>
      <c r="R6" s="35" t="s">
        <v>15</v>
      </c>
      <c r="S6" s="36" t="s">
        <v>28</v>
      </c>
      <c r="T6" s="37" t="s">
        <v>15</v>
      </c>
      <c r="U6" s="30" t="s">
        <v>15</v>
      </c>
      <c r="V6" s="72"/>
      <c r="W6" s="170"/>
    </row>
    <row r="7" spans="1:23" ht="18.75" thickBot="1">
      <c r="A7" s="6"/>
      <c r="B7" s="38"/>
      <c r="C7" s="39" t="s">
        <v>128</v>
      </c>
      <c r="D7" s="39" t="s">
        <v>127</v>
      </c>
      <c r="E7" s="39" t="s">
        <v>132</v>
      </c>
      <c r="F7" s="164"/>
      <c r="G7" s="166"/>
      <c r="H7" s="168"/>
      <c r="I7" s="166"/>
      <c r="J7" s="40" t="s">
        <v>19</v>
      </c>
      <c r="K7" s="38" t="s">
        <v>21</v>
      </c>
      <c r="L7" s="40" t="s">
        <v>19</v>
      </c>
      <c r="M7" s="41"/>
      <c r="N7" s="42"/>
      <c r="O7" s="43" t="s">
        <v>19</v>
      </c>
      <c r="P7" s="166"/>
      <c r="Q7" s="44"/>
      <c r="R7" s="45" t="s">
        <v>16</v>
      </c>
      <c r="S7" s="46" t="s">
        <v>29</v>
      </c>
      <c r="T7" s="47" t="s">
        <v>16</v>
      </c>
      <c r="U7" s="40"/>
      <c r="V7" s="72"/>
      <c r="W7" s="170"/>
    </row>
    <row r="8" spans="1:23" ht="25.5">
      <c r="A8" s="80"/>
      <c r="B8" s="8">
        <v>209</v>
      </c>
      <c r="C8" s="11" t="s">
        <v>167</v>
      </c>
      <c r="D8" s="11" t="s">
        <v>168</v>
      </c>
      <c r="E8" s="11" t="s">
        <v>134</v>
      </c>
      <c r="F8" s="129">
        <v>125</v>
      </c>
      <c r="G8" s="126">
        <v>80</v>
      </c>
      <c r="H8" s="66"/>
      <c r="I8" s="21" t="s">
        <v>7</v>
      </c>
      <c r="J8" s="12">
        <f aca="true" t="shared" si="0" ref="J8:J39">IF(ISBLANK(I8)," ",IF(I8=$AE$2,0.9)+IF(I8=$AF$2,0.9)+IF(I8=$AG$2,0.9)+IF(I8=$AH$2,0.6)+IF(I8=$AI$2,0.3)+IF(I8=$AJ$2,0)+IF(I8=$AK$2,-5)+IF(I8=$AL$2,-5)+IF(I8=$AM$2,-5))</f>
        <v>0</v>
      </c>
      <c r="K8" s="61">
        <v>0.15</v>
      </c>
      <c r="L8" s="13">
        <f aca="true" t="shared" si="1" ref="L8:L39">IF(ISBLANK(K8)," ",IF(K8&lt;0.1,-5,0))</f>
        <v>0</v>
      </c>
      <c r="M8" s="95">
        <f aca="true" t="shared" si="2" ref="M8:M39">IF(ISBLANK(K8),"",+(+K8*10)+0.4)</f>
        <v>1.9</v>
      </c>
      <c r="N8" s="14">
        <f aca="true" t="shared" si="3" ref="N8:N39">IF(ISBLANK(K8),"",50.81917+(-1.79164*M8))</f>
        <v>47.415054</v>
      </c>
      <c r="O8" s="17">
        <f aca="true" t="shared" si="4" ref="O8:O39">IF(ISBLANK(K8),"",IF(N8&gt;48.3,48.3,N8))</f>
        <v>47.415054</v>
      </c>
      <c r="P8" s="63">
        <v>3.7</v>
      </c>
      <c r="Q8" s="96">
        <f aca="true" t="shared" si="5" ref="Q8:Q39">IF(ISBLANK(P8),"",IF(AND(G8&lt;45.6,G8&gt;1),2.2)+IF(AND(G8&lt;50.6,G8&gt;45.5),2.3)+IF(AND(G8&lt;55.6,G8&gt;50.5),2.4)+IF(AND(G8&lt;60.6,G8&gt;55.5),2.5)+IF(AND(G8&lt;65.61,G8&gt;60.5),2.6)+IF(AND(G8&lt;70.6,G8&gt;65.5),2.7)+IF(AND(G8&lt;75.6,G8&gt;70.5),2.8)+IF(AND(G8&lt;80.6,G8&gt;75.5),2.9)+IF(AND(G8&lt;85.6,G8&gt;80.5),3)+IF(AND(G8&lt;90.6,G8&gt;85.5),3.1)+IF(G8&gt;90.5,3.2))</f>
        <v>2.9</v>
      </c>
      <c r="R8" s="15">
        <f aca="true" t="shared" si="6" ref="R8:R39">IF(ISBLANK(P8),"",+(P8-Q8)*10)</f>
        <v>8.000000000000004</v>
      </c>
      <c r="S8" s="16">
        <f aca="true" t="shared" si="7" ref="S8:S39">IF(ISBLANK(P8),"",+(P8/G8)*100)</f>
        <v>4.625</v>
      </c>
      <c r="T8" s="68"/>
      <c r="U8" s="97">
        <f aca="true" t="shared" si="8" ref="U8:U39">IF(ISBLANK(P8),"",+T8+R8+O8+L8+J8)</f>
        <v>55.415054</v>
      </c>
      <c r="V8" s="70" t="b">
        <f aca="true" t="shared" si="9" ref="V8:V39">IF(ISBLANK(P8),"",OR(AND(G8&lt;45,G8&gt;1),G8&gt;85,J8&lt;0,AND(K8&lt;0.1,K8&gt;0.01),M8&gt;2.99,P8&lt;Q8,U8&lt;50))</f>
        <v>0</v>
      </c>
      <c r="W8" s="73" t="str">
        <f aca="true" t="shared" si="10" ref="W8:W39">IF(ISBLANK(P8),"",IF(V8=TRUE,"No","Yes"))</f>
        <v>Yes</v>
      </c>
    </row>
    <row r="9" spans="1:23" ht="25.5">
      <c r="A9" s="80"/>
      <c r="B9" s="99">
        <v>218</v>
      </c>
      <c r="C9" s="100" t="s">
        <v>147</v>
      </c>
      <c r="D9" s="100" t="s">
        <v>148</v>
      </c>
      <c r="E9" s="100" t="s">
        <v>134</v>
      </c>
      <c r="F9" s="130">
        <v>134</v>
      </c>
      <c r="G9" s="127">
        <v>79</v>
      </c>
      <c r="H9" s="101"/>
      <c r="I9" s="102" t="s">
        <v>8</v>
      </c>
      <c r="J9" s="103">
        <f t="shared" si="0"/>
        <v>0.3</v>
      </c>
      <c r="K9" s="104">
        <v>0.2</v>
      </c>
      <c r="L9" s="105">
        <f t="shared" si="1"/>
        <v>0</v>
      </c>
      <c r="M9" s="106">
        <f t="shared" si="2"/>
        <v>2.4</v>
      </c>
      <c r="N9" s="107">
        <f t="shared" si="3"/>
        <v>46.519234</v>
      </c>
      <c r="O9" s="108">
        <f t="shared" si="4"/>
        <v>46.519234</v>
      </c>
      <c r="P9" s="104">
        <v>3.5</v>
      </c>
      <c r="Q9" s="109">
        <f t="shared" si="5"/>
        <v>2.9</v>
      </c>
      <c r="R9" s="110">
        <f t="shared" si="6"/>
        <v>6.000000000000001</v>
      </c>
      <c r="S9" s="111">
        <f t="shared" si="7"/>
        <v>4.430379746835443</v>
      </c>
      <c r="T9" s="112"/>
      <c r="U9" s="113">
        <f t="shared" si="8"/>
        <v>52.819233999999994</v>
      </c>
      <c r="V9" s="114" t="b">
        <f t="shared" si="9"/>
        <v>0</v>
      </c>
      <c r="W9" s="115" t="str">
        <f t="shared" si="10"/>
        <v>Yes</v>
      </c>
    </row>
    <row r="10" spans="1:23" ht="25.5">
      <c r="A10" s="80"/>
      <c r="B10" s="132">
        <v>511</v>
      </c>
      <c r="C10" s="135" t="s">
        <v>141</v>
      </c>
      <c r="D10" s="137" t="s">
        <v>142</v>
      </c>
      <c r="E10" s="7" t="s">
        <v>136</v>
      </c>
      <c r="F10" s="131">
        <v>110</v>
      </c>
      <c r="G10" s="126">
        <v>66</v>
      </c>
      <c r="H10" s="67"/>
      <c r="I10" s="22" t="s">
        <v>7</v>
      </c>
      <c r="J10" s="1">
        <f t="shared" si="0"/>
        <v>0</v>
      </c>
      <c r="K10" s="62">
        <v>0.2</v>
      </c>
      <c r="L10" s="2">
        <f t="shared" si="1"/>
        <v>0</v>
      </c>
      <c r="M10" s="3">
        <f t="shared" si="2"/>
        <v>2.4</v>
      </c>
      <c r="N10" s="4">
        <f t="shared" si="3"/>
        <v>46.519234</v>
      </c>
      <c r="O10" s="18">
        <f t="shared" si="4"/>
        <v>46.519234</v>
      </c>
      <c r="P10" s="61">
        <v>3.1</v>
      </c>
      <c r="Q10" s="5">
        <f t="shared" si="5"/>
        <v>2.7</v>
      </c>
      <c r="R10" s="9">
        <f t="shared" si="6"/>
        <v>3.999999999999999</v>
      </c>
      <c r="S10" s="10">
        <f t="shared" si="7"/>
        <v>4.696969696969697</v>
      </c>
      <c r="T10" s="69"/>
      <c r="U10" s="98">
        <f t="shared" si="8"/>
        <v>50.519234</v>
      </c>
      <c r="V10" s="70" t="b">
        <f t="shared" si="9"/>
        <v>0</v>
      </c>
      <c r="W10" s="73" t="str">
        <f t="shared" si="10"/>
        <v>Yes</v>
      </c>
    </row>
    <row r="11" spans="1:23" ht="25.5">
      <c r="A11" s="80"/>
      <c r="B11" s="99">
        <v>210</v>
      </c>
      <c r="C11" s="100" t="s">
        <v>149</v>
      </c>
      <c r="D11" s="100" t="s">
        <v>150</v>
      </c>
      <c r="E11" s="100" t="s">
        <v>134</v>
      </c>
      <c r="F11" s="130">
        <v>121</v>
      </c>
      <c r="G11" s="127">
        <v>70</v>
      </c>
      <c r="H11" s="116"/>
      <c r="I11" s="117" t="s">
        <v>7</v>
      </c>
      <c r="J11" s="110">
        <f t="shared" si="0"/>
        <v>0</v>
      </c>
      <c r="K11" s="118">
        <v>0.15</v>
      </c>
      <c r="L11" s="119">
        <f t="shared" si="1"/>
        <v>0</v>
      </c>
      <c r="M11" s="109">
        <f t="shared" si="2"/>
        <v>1.9</v>
      </c>
      <c r="N11" s="120">
        <f t="shared" si="3"/>
        <v>47.415054</v>
      </c>
      <c r="O11" s="110">
        <f t="shared" si="4"/>
        <v>47.415054</v>
      </c>
      <c r="P11" s="118">
        <v>3</v>
      </c>
      <c r="Q11" s="109">
        <f t="shared" si="5"/>
        <v>2.7</v>
      </c>
      <c r="R11" s="110">
        <f t="shared" si="6"/>
        <v>2.9999999999999982</v>
      </c>
      <c r="S11" s="120">
        <f t="shared" si="7"/>
        <v>4.285714285714286</v>
      </c>
      <c r="T11" s="121"/>
      <c r="U11" s="122">
        <f t="shared" si="8"/>
        <v>50.415054</v>
      </c>
      <c r="V11" s="123" t="b">
        <f t="shared" si="9"/>
        <v>0</v>
      </c>
      <c r="W11" s="124" t="str">
        <f t="shared" si="10"/>
        <v>Yes</v>
      </c>
    </row>
    <row r="12" spans="1:23" ht="25.5">
      <c r="A12" s="80"/>
      <c r="B12" s="99">
        <v>258</v>
      </c>
      <c r="C12" s="100" t="s">
        <v>151</v>
      </c>
      <c r="D12" s="100" t="s">
        <v>152</v>
      </c>
      <c r="E12" s="100" t="s">
        <v>134</v>
      </c>
      <c r="F12" s="130">
        <v>136</v>
      </c>
      <c r="G12" s="127">
        <v>91</v>
      </c>
      <c r="H12" s="116"/>
      <c r="I12" s="117" t="s">
        <v>6</v>
      </c>
      <c r="J12" s="110">
        <f t="shared" si="0"/>
        <v>0.6</v>
      </c>
      <c r="K12" s="118">
        <v>0.15</v>
      </c>
      <c r="L12" s="119">
        <f t="shared" si="1"/>
        <v>0</v>
      </c>
      <c r="M12" s="109">
        <f t="shared" si="2"/>
        <v>1.9</v>
      </c>
      <c r="N12" s="120">
        <f t="shared" si="3"/>
        <v>47.415054</v>
      </c>
      <c r="O12" s="110">
        <f t="shared" si="4"/>
        <v>47.415054</v>
      </c>
      <c r="P12" s="118">
        <v>3.6</v>
      </c>
      <c r="Q12" s="109">
        <f t="shared" si="5"/>
        <v>3.2</v>
      </c>
      <c r="R12" s="110">
        <f t="shared" si="6"/>
        <v>3.999999999999999</v>
      </c>
      <c r="S12" s="120">
        <f t="shared" si="7"/>
        <v>3.9560439560439558</v>
      </c>
      <c r="T12" s="121"/>
      <c r="U12" s="122">
        <f t="shared" si="8"/>
        <v>52.015054</v>
      </c>
      <c r="V12" s="123" t="b">
        <f t="shared" si="9"/>
        <v>1</v>
      </c>
      <c r="W12" s="124" t="str">
        <f t="shared" si="10"/>
        <v>No</v>
      </c>
    </row>
    <row r="13" spans="1:23" ht="25.5">
      <c r="A13" s="80"/>
      <c r="B13" s="99">
        <v>223</v>
      </c>
      <c r="C13" s="100" t="s">
        <v>153</v>
      </c>
      <c r="D13" s="100" t="s">
        <v>154</v>
      </c>
      <c r="E13" s="100" t="s">
        <v>134</v>
      </c>
      <c r="F13" s="130">
        <v>114</v>
      </c>
      <c r="G13" s="127">
        <v>67</v>
      </c>
      <c r="H13" s="116"/>
      <c r="I13" s="117" t="s">
        <v>8</v>
      </c>
      <c r="J13" s="110">
        <f t="shared" si="0"/>
        <v>0.3</v>
      </c>
      <c r="K13" s="118">
        <v>0.25</v>
      </c>
      <c r="L13" s="119">
        <f t="shared" si="1"/>
        <v>0</v>
      </c>
      <c r="M13" s="109">
        <f t="shared" si="2"/>
        <v>2.9</v>
      </c>
      <c r="N13" s="120">
        <f t="shared" si="3"/>
        <v>45.623414</v>
      </c>
      <c r="O13" s="110">
        <f t="shared" si="4"/>
        <v>45.623414</v>
      </c>
      <c r="P13" s="118">
        <v>3.1</v>
      </c>
      <c r="Q13" s="109">
        <f t="shared" si="5"/>
        <v>2.7</v>
      </c>
      <c r="R13" s="110">
        <f t="shared" si="6"/>
        <v>3.999999999999999</v>
      </c>
      <c r="S13" s="120">
        <f t="shared" si="7"/>
        <v>4.626865671641791</v>
      </c>
      <c r="T13" s="121"/>
      <c r="U13" s="122">
        <f t="shared" si="8"/>
        <v>49.923413999999994</v>
      </c>
      <c r="V13" s="123" t="b">
        <f t="shared" si="9"/>
        <v>1</v>
      </c>
      <c r="W13" s="124" t="str">
        <f t="shared" si="10"/>
        <v>No</v>
      </c>
    </row>
    <row r="14" spans="1:23" ht="25.5">
      <c r="A14" s="80"/>
      <c r="B14" s="99">
        <v>228</v>
      </c>
      <c r="C14" s="100" t="s">
        <v>155</v>
      </c>
      <c r="D14" s="100" t="s">
        <v>152</v>
      </c>
      <c r="E14" s="100" t="s">
        <v>134</v>
      </c>
      <c r="F14" s="130">
        <v>130</v>
      </c>
      <c r="G14" s="127">
        <v>71</v>
      </c>
      <c r="H14" s="116"/>
      <c r="I14" s="117" t="s">
        <v>7</v>
      </c>
      <c r="J14" s="110">
        <f t="shared" si="0"/>
        <v>0</v>
      </c>
      <c r="K14" s="118">
        <v>0.2</v>
      </c>
      <c r="L14" s="119">
        <f t="shared" si="1"/>
        <v>0</v>
      </c>
      <c r="M14" s="109">
        <f t="shared" si="2"/>
        <v>2.4</v>
      </c>
      <c r="N14" s="120">
        <f t="shared" si="3"/>
        <v>46.519234</v>
      </c>
      <c r="O14" s="110">
        <f t="shared" si="4"/>
        <v>46.519234</v>
      </c>
      <c r="P14" s="118">
        <v>3</v>
      </c>
      <c r="Q14" s="109">
        <f t="shared" si="5"/>
        <v>2.8</v>
      </c>
      <c r="R14" s="110">
        <f t="shared" si="6"/>
        <v>2.0000000000000018</v>
      </c>
      <c r="S14" s="120">
        <f t="shared" si="7"/>
        <v>4.225352112676056</v>
      </c>
      <c r="T14" s="121"/>
      <c r="U14" s="122">
        <f t="shared" si="8"/>
        <v>48.519234</v>
      </c>
      <c r="V14" s="123" t="b">
        <f t="shared" si="9"/>
        <v>1</v>
      </c>
      <c r="W14" s="124" t="str">
        <f t="shared" si="10"/>
        <v>No</v>
      </c>
    </row>
    <row r="15" spans="1:23" ht="25.5">
      <c r="A15" s="80"/>
      <c r="B15" s="99">
        <v>226</v>
      </c>
      <c r="C15" s="100" t="s">
        <v>156</v>
      </c>
      <c r="D15" s="100" t="s">
        <v>157</v>
      </c>
      <c r="E15" s="100" t="s">
        <v>134</v>
      </c>
      <c r="F15" s="130">
        <v>125</v>
      </c>
      <c r="G15" s="127">
        <v>75</v>
      </c>
      <c r="H15" s="116"/>
      <c r="I15" s="117" t="s">
        <v>7</v>
      </c>
      <c r="J15" s="110">
        <f t="shared" si="0"/>
        <v>0</v>
      </c>
      <c r="K15" s="118">
        <v>0.2</v>
      </c>
      <c r="L15" s="119">
        <f t="shared" si="1"/>
        <v>0</v>
      </c>
      <c r="M15" s="109">
        <f t="shared" si="2"/>
        <v>2.4</v>
      </c>
      <c r="N15" s="120">
        <f t="shared" si="3"/>
        <v>46.519234</v>
      </c>
      <c r="O15" s="110">
        <f t="shared" si="4"/>
        <v>46.519234</v>
      </c>
      <c r="P15" s="118">
        <v>3</v>
      </c>
      <c r="Q15" s="109">
        <f t="shared" si="5"/>
        <v>2.8</v>
      </c>
      <c r="R15" s="110">
        <f t="shared" si="6"/>
        <v>2.0000000000000018</v>
      </c>
      <c r="S15" s="120">
        <f t="shared" si="7"/>
        <v>4</v>
      </c>
      <c r="T15" s="121"/>
      <c r="U15" s="122">
        <f t="shared" si="8"/>
        <v>48.519234</v>
      </c>
      <c r="V15" s="123" t="b">
        <f t="shared" si="9"/>
        <v>1</v>
      </c>
      <c r="W15" s="124" t="str">
        <f t="shared" si="10"/>
        <v>No</v>
      </c>
    </row>
    <row r="16" spans="1:23" ht="25.5">
      <c r="A16" s="80"/>
      <c r="B16" s="99">
        <v>230</v>
      </c>
      <c r="C16" s="133" t="s">
        <v>137</v>
      </c>
      <c r="D16" s="136" t="s">
        <v>138</v>
      </c>
      <c r="E16" s="100" t="s">
        <v>134</v>
      </c>
      <c r="F16" s="130">
        <v>123</v>
      </c>
      <c r="G16" s="127">
        <v>69</v>
      </c>
      <c r="H16" s="116"/>
      <c r="I16" s="117" t="s">
        <v>8</v>
      </c>
      <c r="J16" s="110">
        <f t="shared" si="0"/>
        <v>0.3</v>
      </c>
      <c r="K16" s="118">
        <v>0.25</v>
      </c>
      <c r="L16" s="119">
        <f t="shared" si="1"/>
        <v>0</v>
      </c>
      <c r="M16" s="109">
        <f t="shared" si="2"/>
        <v>2.9</v>
      </c>
      <c r="N16" s="120">
        <f t="shared" si="3"/>
        <v>45.623414</v>
      </c>
      <c r="O16" s="110">
        <f t="shared" si="4"/>
        <v>45.623414</v>
      </c>
      <c r="P16" s="118">
        <v>2.9</v>
      </c>
      <c r="Q16" s="109">
        <f t="shared" si="5"/>
        <v>2.7</v>
      </c>
      <c r="R16" s="110">
        <f t="shared" si="6"/>
        <v>1.9999999999999973</v>
      </c>
      <c r="S16" s="120">
        <f t="shared" si="7"/>
        <v>4.202898550724638</v>
      </c>
      <c r="T16" s="121"/>
      <c r="U16" s="122">
        <f t="shared" si="8"/>
        <v>47.923413999999994</v>
      </c>
      <c r="V16" s="123" t="b">
        <f t="shared" si="9"/>
        <v>1</v>
      </c>
      <c r="W16" s="124" t="str">
        <f t="shared" si="10"/>
        <v>No</v>
      </c>
    </row>
    <row r="17" spans="1:23" ht="25.5">
      <c r="A17" s="80"/>
      <c r="B17" s="99">
        <v>220</v>
      </c>
      <c r="C17" s="100" t="s">
        <v>158</v>
      </c>
      <c r="D17" s="100" t="s">
        <v>159</v>
      </c>
      <c r="E17" s="100" t="s">
        <v>134</v>
      </c>
      <c r="F17" s="130">
        <v>124</v>
      </c>
      <c r="G17" s="127">
        <v>73</v>
      </c>
      <c r="H17" s="116"/>
      <c r="I17" s="117" t="s">
        <v>7</v>
      </c>
      <c r="J17" s="110">
        <f t="shared" si="0"/>
        <v>0</v>
      </c>
      <c r="K17" s="118">
        <v>0.2</v>
      </c>
      <c r="L17" s="119">
        <f t="shared" si="1"/>
        <v>0</v>
      </c>
      <c r="M17" s="109">
        <f t="shared" si="2"/>
        <v>2.4</v>
      </c>
      <c r="N17" s="120">
        <f t="shared" si="3"/>
        <v>46.519234</v>
      </c>
      <c r="O17" s="110">
        <f t="shared" si="4"/>
        <v>46.519234</v>
      </c>
      <c r="P17" s="118">
        <v>2.8</v>
      </c>
      <c r="Q17" s="109">
        <f t="shared" si="5"/>
        <v>2.8</v>
      </c>
      <c r="R17" s="110">
        <f t="shared" si="6"/>
        <v>0</v>
      </c>
      <c r="S17" s="120">
        <f t="shared" si="7"/>
        <v>3.8356164383561637</v>
      </c>
      <c r="T17" s="121"/>
      <c r="U17" s="122">
        <f t="shared" si="8"/>
        <v>46.519234</v>
      </c>
      <c r="V17" s="123" t="b">
        <f t="shared" si="9"/>
        <v>1</v>
      </c>
      <c r="W17" s="124" t="str">
        <f t="shared" si="10"/>
        <v>No</v>
      </c>
    </row>
    <row r="18" spans="1:23" ht="25.5">
      <c r="A18" s="80"/>
      <c r="B18" s="99">
        <v>515</v>
      </c>
      <c r="C18" s="100" t="s">
        <v>160</v>
      </c>
      <c r="D18" s="100" t="s">
        <v>161</v>
      </c>
      <c r="E18" s="100" t="s">
        <v>136</v>
      </c>
      <c r="F18" s="130">
        <v>139</v>
      </c>
      <c r="G18" s="127">
        <v>88</v>
      </c>
      <c r="H18" s="116"/>
      <c r="I18" s="117" t="s">
        <v>8</v>
      </c>
      <c r="J18" s="110">
        <f t="shared" si="0"/>
        <v>0.3</v>
      </c>
      <c r="K18" s="118">
        <v>0.3</v>
      </c>
      <c r="L18" s="119">
        <f t="shared" si="1"/>
        <v>0</v>
      </c>
      <c r="M18" s="109">
        <f t="shared" si="2"/>
        <v>3.4</v>
      </c>
      <c r="N18" s="120">
        <f t="shared" si="3"/>
        <v>44.727593999999996</v>
      </c>
      <c r="O18" s="110">
        <f t="shared" si="4"/>
        <v>44.727593999999996</v>
      </c>
      <c r="P18" s="118">
        <v>3.2</v>
      </c>
      <c r="Q18" s="109">
        <f t="shared" si="5"/>
        <v>3.1</v>
      </c>
      <c r="R18" s="110">
        <f t="shared" si="6"/>
        <v>1.0000000000000009</v>
      </c>
      <c r="S18" s="120">
        <f t="shared" si="7"/>
        <v>3.6363636363636367</v>
      </c>
      <c r="T18" s="121"/>
      <c r="U18" s="122">
        <f t="shared" si="8"/>
        <v>46.02759399999999</v>
      </c>
      <c r="V18" s="123" t="b">
        <f t="shared" si="9"/>
        <v>1</v>
      </c>
      <c r="W18" s="124" t="str">
        <f t="shared" si="10"/>
        <v>No</v>
      </c>
    </row>
    <row r="19" spans="1:23" ht="25.5">
      <c r="A19" s="80"/>
      <c r="B19" s="99">
        <v>405</v>
      </c>
      <c r="C19" s="133" t="s">
        <v>139</v>
      </c>
      <c r="D19" s="136" t="s">
        <v>140</v>
      </c>
      <c r="E19" s="100" t="s">
        <v>135</v>
      </c>
      <c r="F19" s="130">
        <v>127</v>
      </c>
      <c r="G19" s="127">
        <v>73</v>
      </c>
      <c r="H19" s="116"/>
      <c r="I19" s="117" t="s">
        <v>8</v>
      </c>
      <c r="J19" s="110">
        <f t="shared" si="0"/>
        <v>0.3</v>
      </c>
      <c r="K19" s="118">
        <v>0.2</v>
      </c>
      <c r="L19" s="119">
        <f t="shared" si="1"/>
        <v>0</v>
      </c>
      <c r="M19" s="109">
        <f t="shared" si="2"/>
        <v>2.4</v>
      </c>
      <c r="N19" s="120">
        <f t="shared" si="3"/>
        <v>46.519234</v>
      </c>
      <c r="O19" s="110">
        <f t="shared" si="4"/>
        <v>46.519234</v>
      </c>
      <c r="P19" s="118">
        <v>2.6</v>
      </c>
      <c r="Q19" s="109">
        <f t="shared" si="5"/>
        <v>2.8</v>
      </c>
      <c r="R19" s="110">
        <f t="shared" si="6"/>
        <v>-1.9999999999999973</v>
      </c>
      <c r="S19" s="120">
        <f t="shared" si="7"/>
        <v>3.5616438356164384</v>
      </c>
      <c r="T19" s="121"/>
      <c r="U19" s="122">
        <f t="shared" si="8"/>
        <v>44.819233999999994</v>
      </c>
      <c r="V19" s="123" t="b">
        <f t="shared" si="9"/>
        <v>1</v>
      </c>
      <c r="W19" s="124" t="str">
        <f t="shared" si="10"/>
        <v>No</v>
      </c>
    </row>
    <row r="20" spans="1:23" ht="25.5">
      <c r="A20" s="80"/>
      <c r="B20" s="99">
        <v>410</v>
      </c>
      <c r="C20" s="100" t="s">
        <v>143</v>
      </c>
      <c r="D20" s="100" t="s">
        <v>144</v>
      </c>
      <c r="E20" s="100" t="s">
        <v>135</v>
      </c>
      <c r="F20" s="130">
        <v>106</v>
      </c>
      <c r="G20" s="127">
        <v>55</v>
      </c>
      <c r="H20" s="116"/>
      <c r="I20" s="117" t="s">
        <v>9</v>
      </c>
      <c r="J20" s="110">
        <f t="shared" si="0"/>
        <v>-5</v>
      </c>
      <c r="K20" s="118">
        <v>0.1</v>
      </c>
      <c r="L20" s="119">
        <f t="shared" si="1"/>
        <v>0</v>
      </c>
      <c r="M20" s="109">
        <f t="shared" si="2"/>
        <v>1.4</v>
      </c>
      <c r="N20" s="120">
        <f t="shared" si="3"/>
        <v>48.310874</v>
      </c>
      <c r="O20" s="110">
        <f t="shared" si="4"/>
        <v>48.3</v>
      </c>
      <c r="P20" s="118">
        <v>2.5</v>
      </c>
      <c r="Q20" s="109">
        <f t="shared" si="5"/>
        <v>2.4</v>
      </c>
      <c r="R20" s="110">
        <f t="shared" si="6"/>
        <v>1.0000000000000009</v>
      </c>
      <c r="S20" s="120">
        <f t="shared" si="7"/>
        <v>4.545454545454546</v>
      </c>
      <c r="T20" s="121"/>
      <c r="U20" s="122">
        <f t="shared" si="8"/>
        <v>44.3</v>
      </c>
      <c r="V20" s="123" t="b">
        <f t="shared" si="9"/>
        <v>1</v>
      </c>
      <c r="W20" s="124" t="str">
        <f t="shared" si="10"/>
        <v>No</v>
      </c>
    </row>
    <row r="21" spans="1:23" ht="25.5">
      <c r="A21" s="80"/>
      <c r="B21" s="99">
        <v>229</v>
      </c>
      <c r="C21" s="134" t="s">
        <v>145</v>
      </c>
      <c r="D21" s="134" t="s">
        <v>146</v>
      </c>
      <c r="E21" s="100" t="s">
        <v>134</v>
      </c>
      <c r="F21" s="130">
        <v>100</v>
      </c>
      <c r="G21" s="128">
        <v>58</v>
      </c>
      <c r="H21" s="116"/>
      <c r="I21" s="117" t="s">
        <v>9</v>
      </c>
      <c r="J21" s="110">
        <f t="shared" si="0"/>
        <v>-5</v>
      </c>
      <c r="K21" s="118">
        <v>0.1</v>
      </c>
      <c r="L21" s="119">
        <f t="shared" si="1"/>
        <v>0</v>
      </c>
      <c r="M21" s="109">
        <f t="shared" si="2"/>
        <v>1.4</v>
      </c>
      <c r="N21" s="120">
        <f t="shared" si="3"/>
        <v>48.310874</v>
      </c>
      <c r="O21" s="110">
        <f t="shared" si="4"/>
        <v>48.3</v>
      </c>
      <c r="P21" s="118">
        <v>2.6</v>
      </c>
      <c r="Q21" s="109">
        <f t="shared" si="5"/>
        <v>2.5</v>
      </c>
      <c r="R21" s="110">
        <f t="shared" si="6"/>
        <v>1.0000000000000009</v>
      </c>
      <c r="S21" s="120">
        <f t="shared" si="7"/>
        <v>4.482758620689655</v>
      </c>
      <c r="T21" s="121"/>
      <c r="U21" s="122">
        <f t="shared" si="8"/>
        <v>44.3</v>
      </c>
      <c r="V21" s="123" t="b">
        <f t="shared" si="9"/>
        <v>1</v>
      </c>
      <c r="W21" s="124" t="str">
        <f t="shared" si="10"/>
        <v>No</v>
      </c>
    </row>
    <row r="22" spans="1:23" ht="25.5">
      <c r="A22" s="80"/>
      <c r="B22" s="99">
        <v>217</v>
      </c>
      <c r="C22" s="100" t="s">
        <v>162</v>
      </c>
      <c r="D22" s="100" t="s">
        <v>148</v>
      </c>
      <c r="E22" s="100" t="s">
        <v>134</v>
      </c>
      <c r="F22" s="130">
        <v>115</v>
      </c>
      <c r="G22" s="127">
        <v>68</v>
      </c>
      <c r="H22" s="116"/>
      <c r="I22" s="117" t="s">
        <v>9</v>
      </c>
      <c r="J22" s="110">
        <f t="shared" si="0"/>
        <v>-5</v>
      </c>
      <c r="K22" s="118">
        <v>0.1</v>
      </c>
      <c r="L22" s="119">
        <f t="shared" si="1"/>
        <v>0</v>
      </c>
      <c r="M22" s="109">
        <f t="shared" si="2"/>
        <v>1.4</v>
      </c>
      <c r="N22" s="120">
        <f t="shared" si="3"/>
        <v>48.310874</v>
      </c>
      <c r="O22" s="110">
        <f t="shared" si="4"/>
        <v>48.3</v>
      </c>
      <c r="P22" s="118">
        <v>2.8</v>
      </c>
      <c r="Q22" s="109">
        <f t="shared" si="5"/>
        <v>2.7</v>
      </c>
      <c r="R22" s="110">
        <f t="shared" si="6"/>
        <v>0.9999999999999964</v>
      </c>
      <c r="S22" s="120">
        <f t="shared" si="7"/>
        <v>4.117647058823529</v>
      </c>
      <c r="T22" s="121"/>
      <c r="U22" s="122">
        <f t="shared" si="8"/>
        <v>44.3</v>
      </c>
      <c r="V22" s="123" t="b">
        <f t="shared" si="9"/>
        <v>1</v>
      </c>
      <c r="W22" s="124" t="str">
        <f t="shared" si="10"/>
        <v>No</v>
      </c>
    </row>
    <row r="23" spans="1:23" ht="25.5">
      <c r="A23" s="80"/>
      <c r="B23" s="99">
        <v>406</v>
      </c>
      <c r="C23" s="100" t="s">
        <v>165</v>
      </c>
      <c r="D23" s="100" t="s">
        <v>166</v>
      </c>
      <c r="E23" s="100" t="s">
        <v>135</v>
      </c>
      <c r="F23" s="130">
        <v>114</v>
      </c>
      <c r="G23" s="127">
        <v>64</v>
      </c>
      <c r="H23" s="116"/>
      <c r="I23" s="117" t="s">
        <v>7</v>
      </c>
      <c r="J23" s="110">
        <f t="shared" si="0"/>
        <v>0</v>
      </c>
      <c r="K23" s="118">
        <v>0.25</v>
      </c>
      <c r="L23" s="119">
        <f t="shared" si="1"/>
        <v>0</v>
      </c>
      <c r="M23" s="109">
        <f t="shared" si="2"/>
        <v>2.9</v>
      </c>
      <c r="N23" s="120">
        <f t="shared" si="3"/>
        <v>45.623414</v>
      </c>
      <c r="O23" s="110">
        <f t="shared" si="4"/>
        <v>45.623414</v>
      </c>
      <c r="P23" s="118">
        <v>2.1</v>
      </c>
      <c r="Q23" s="109">
        <f t="shared" si="5"/>
        <v>2.6</v>
      </c>
      <c r="R23" s="110">
        <f t="shared" si="6"/>
        <v>-5</v>
      </c>
      <c r="S23" s="120">
        <f t="shared" si="7"/>
        <v>3.28125</v>
      </c>
      <c r="T23" s="121"/>
      <c r="U23" s="122">
        <f t="shared" si="8"/>
        <v>40.623414</v>
      </c>
      <c r="V23" s="123" t="b">
        <f t="shared" si="9"/>
        <v>1</v>
      </c>
      <c r="W23" s="124" t="str">
        <f t="shared" si="10"/>
        <v>No</v>
      </c>
    </row>
    <row r="24" spans="1:23" ht="25.5">
      <c r="A24" s="80"/>
      <c r="B24" s="99">
        <v>227</v>
      </c>
      <c r="C24" s="100" t="s">
        <v>163</v>
      </c>
      <c r="D24" s="100" t="s">
        <v>164</v>
      </c>
      <c r="E24" s="100" t="s">
        <v>134</v>
      </c>
      <c r="F24" s="130">
        <v>100</v>
      </c>
      <c r="G24" s="127">
        <v>47</v>
      </c>
      <c r="H24" s="116"/>
      <c r="I24" s="117" t="s">
        <v>2</v>
      </c>
      <c r="J24" s="110">
        <f t="shared" si="0"/>
        <v>-5</v>
      </c>
      <c r="K24" s="118">
        <v>0.1</v>
      </c>
      <c r="L24" s="119">
        <f t="shared" si="1"/>
        <v>0</v>
      </c>
      <c r="M24" s="109">
        <f t="shared" si="2"/>
        <v>1.4</v>
      </c>
      <c r="N24" s="120">
        <f t="shared" si="3"/>
        <v>48.310874</v>
      </c>
      <c r="O24" s="110">
        <f t="shared" si="4"/>
        <v>48.3</v>
      </c>
      <c r="P24" s="118">
        <v>1.9</v>
      </c>
      <c r="Q24" s="109">
        <f t="shared" si="5"/>
        <v>2.3</v>
      </c>
      <c r="R24" s="110">
        <f t="shared" si="6"/>
        <v>-3.999999999999999</v>
      </c>
      <c r="S24" s="120">
        <f t="shared" si="7"/>
        <v>4.042553191489361</v>
      </c>
      <c r="T24" s="121"/>
      <c r="U24" s="122">
        <f t="shared" si="8"/>
        <v>39.3</v>
      </c>
      <c r="V24" s="123" t="b">
        <f t="shared" si="9"/>
        <v>1</v>
      </c>
      <c r="W24" s="124" t="str">
        <f t="shared" si="10"/>
        <v>No</v>
      </c>
    </row>
    <row r="25" spans="1:23" ht="25.5">
      <c r="A25" s="80"/>
      <c r="B25" s="99"/>
      <c r="C25" s="134"/>
      <c r="D25" s="134"/>
      <c r="E25" s="100"/>
      <c r="F25" s="130"/>
      <c r="G25" s="127"/>
      <c r="H25" s="116"/>
      <c r="I25" s="117"/>
      <c r="J25" s="110" t="str">
        <f t="shared" si="0"/>
        <v> </v>
      </c>
      <c r="K25" s="118"/>
      <c r="L25" s="119" t="str">
        <f t="shared" si="1"/>
        <v> </v>
      </c>
      <c r="M25" s="109">
        <f t="shared" si="2"/>
      </c>
      <c r="N25" s="120">
        <f t="shared" si="3"/>
      </c>
      <c r="O25" s="110">
        <f t="shared" si="4"/>
      </c>
      <c r="P25" s="118"/>
      <c r="Q25" s="109">
        <f t="shared" si="5"/>
      </c>
      <c r="R25" s="110">
        <f t="shared" si="6"/>
      </c>
      <c r="S25" s="120">
        <f t="shared" si="7"/>
      </c>
      <c r="T25" s="121"/>
      <c r="U25" s="122">
        <f t="shared" si="8"/>
      </c>
      <c r="V25" s="123">
        <f t="shared" si="9"/>
      </c>
      <c r="W25" s="124">
        <f t="shared" si="10"/>
      </c>
    </row>
    <row r="26" spans="1:23" ht="25.5">
      <c r="A26" s="80"/>
      <c r="B26" s="99"/>
      <c r="C26" s="134"/>
      <c r="D26" s="134"/>
      <c r="E26" s="100"/>
      <c r="F26" s="130"/>
      <c r="G26" s="127"/>
      <c r="H26" s="116"/>
      <c r="I26" s="117"/>
      <c r="J26" s="110" t="str">
        <f t="shared" si="0"/>
        <v> </v>
      </c>
      <c r="K26" s="118"/>
      <c r="L26" s="119" t="str">
        <f t="shared" si="1"/>
        <v> </v>
      </c>
      <c r="M26" s="109">
        <f t="shared" si="2"/>
      </c>
      <c r="N26" s="120">
        <f t="shared" si="3"/>
      </c>
      <c r="O26" s="110">
        <f t="shared" si="4"/>
      </c>
      <c r="P26" s="118"/>
      <c r="Q26" s="109">
        <f t="shared" si="5"/>
      </c>
      <c r="R26" s="110">
        <f t="shared" si="6"/>
      </c>
      <c r="S26" s="120">
        <f t="shared" si="7"/>
      </c>
      <c r="T26" s="121"/>
      <c r="U26" s="122">
        <f t="shared" si="8"/>
      </c>
      <c r="V26" s="123">
        <f t="shared" si="9"/>
      </c>
      <c r="W26" s="124">
        <f t="shared" si="10"/>
      </c>
    </row>
    <row r="27" spans="1:23" ht="25.5">
      <c r="A27" s="80"/>
      <c r="B27" s="99"/>
      <c r="C27" s="100"/>
      <c r="D27" s="100"/>
      <c r="E27" s="100"/>
      <c r="F27" s="130"/>
      <c r="G27" s="127"/>
      <c r="H27" s="116"/>
      <c r="I27" s="117"/>
      <c r="J27" s="110" t="str">
        <f t="shared" si="0"/>
        <v> </v>
      </c>
      <c r="K27" s="118"/>
      <c r="L27" s="119" t="str">
        <f t="shared" si="1"/>
        <v> </v>
      </c>
      <c r="M27" s="109">
        <f t="shared" si="2"/>
      </c>
      <c r="N27" s="120">
        <f t="shared" si="3"/>
      </c>
      <c r="O27" s="110">
        <f t="shared" si="4"/>
      </c>
      <c r="P27" s="118"/>
      <c r="Q27" s="109">
        <f t="shared" si="5"/>
      </c>
      <c r="R27" s="110">
        <f t="shared" si="6"/>
      </c>
      <c r="S27" s="120">
        <f t="shared" si="7"/>
      </c>
      <c r="T27" s="121"/>
      <c r="U27" s="122">
        <f t="shared" si="8"/>
      </c>
      <c r="V27" s="123">
        <f t="shared" si="9"/>
      </c>
      <c r="W27" s="124">
        <f t="shared" si="10"/>
      </c>
    </row>
    <row r="28" spans="1:23" ht="25.5">
      <c r="A28" s="80"/>
      <c r="B28" s="99"/>
      <c r="C28" s="100"/>
      <c r="D28" s="100"/>
      <c r="E28" s="100"/>
      <c r="F28" s="130"/>
      <c r="G28" s="127"/>
      <c r="H28" s="116"/>
      <c r="I28" s="117"/>
      <c r="J28" s="110" t="str">
        <f t="shared" si="0"/>
        <v> </v>
      </c>
      <c r="K28" s="118"/>
      <c r="L28" s="119" t="str">
        <f t="shared" si="1"/>
        <v> </v>
      </c>
      <c r="M28" s="109">
        <f t="shared" si="2"/>
      </c>
      <c r="N28" s="120">
        <f t="shared" si="3"/>
      </c>
      <c r="O28" s="110">
        <f t="shared" si="4"/>
      </c>
      <c r="P28" s="118"/>
      <c r="Q28" s="109">
        <f t="shared" si="5"/>
      </c>
      <c r="R28" s="110">
        <f t="shared" si="6"/>
      </c>
      <c r="S28" s="120">
        <f t="shared" si="7"/>
      </c>
      <c r="T28" s="121"/>
      <c r="U28" s="122">
        <f t="shared" si="8"/>
      </c>
      <c r="V28" s="123">
        <f t="shared" si="9"/>
      </c>
      <c r="W28" s="124">
        <f t="shared" si="10"/>
      </c>
    </row>
    <row r="29" spans="1:23" ht="25.5">
      <c r="A29" s="80"/>
      <c r="B29" s="99"/>
      <c r="C29" s="100"/>
      <c r="D29" s="100"/>
      <c r="E29" s="100"/>
      <c r="F29" s="130"/>
      <c r="G29" s="127"/>
      <c r="H29" s="116"/>
      <c r="I29" s="117"/>
      <c r="J29" s="110" t="str">
        <f t="shared" si="0"/>
        <v> </v>
      </c>
      <c r="K29" s="118"/>
      <c r="L29" s="119" t="str">
        <f t="shared" si="1"/>
        <v> </v>
      </c>
      <c r="M29" s="109">
        <f t="shared" si="2"/>
      </c>
      <c r="N29" s="120">
        <f t="shared" si="3"/>
      </c>
      <c r="O29" s="110">
        <f t="shared" si="4"/>
      </c>
      <c r="P29" s="118"/>
      <c r="Q29" s="109">
        <f t="shared" si="5"/>
      </c>
      <c r="R29" s="110">
        <f t="shared" si="6"/>
      </c>
      <c r="S29" s="120">
        <f t="shared" si="7"/>
      </c>
      <c r="T29" s="121"/>
      <c r="U29" s="122">
        <f t="shared" si="8"/>
      </c>
      <c r="V29" s="123">
        <f t="shared" si="9"/>
      </c>
      <c r="W29" s="124">
        <f t="shared" si="10"/>
      </c>
    </row>
    <row r="30" spans="1:23" ht="25.5">
      <c r="A30" s="80"/>
      <c r="B30" s="99"/>
      <c r="C30" s="100"/>
      <c r="D30" s="100"/>
      <c r="E30" s="100"/>
      <c r="F30" s="130"/>
      <c r="G30" s="127"/>
      <c r="H30" s="116"/>
      <c r="I30" s="117"/>
      <c r="J30" s="110" t="str">
        <f t="shared" si="0"/>
        <v> </v>
      </c>
      <c r="K30" s="118"/>
      <c r="L30" s="119" t="str">
        <f t="shared" si="1"/>
        <v> </v>
      </c>
      <c r="M30" s="109">
        <f t="shared" si="2"/>
      </c>
      <c r="N30" s="120">
        <f t="shared" si="3"/>
      </c>
      <c r="O30" s="110">
        <f t="shared" si="4"/>
      </c>
      <c r="P30" s="118"/>
      <c r="Q30" s="109">
        <f t="shared" si="5"/>
      </c>
      <c r="R30" s="110">
        <f t="shared" si="6"/>
      </c>
      <c r="S30" s="120">
        <f t="shared" si="7"/>
      </c>
      <c r="T30" s="121"/>
      <c r="U30" s="122">
        <f t="shared" si="8"/>
      </c>
      <c r="V30" s="123">
        <f t="shared" si="9"/>
      </c>
      <c r="W30" s="124">
        <f t="shared" si="10"/>
      </c>
    </row>
    <row r="31" spans="1:23" ht="25.5">
      <c r="A31" s="80"/>
      <c r="B31" s="99"/>
      <c r="C31" s="100"/>
      <c r="D31" s="100"/>
      <c r="E31" s="100"/>
      <c r="F31" s="130"/>
      <c r="G31" s="127"/>
      <c r="H31" s="116"/>
      <c r="I31" s="117"/>
      <c r="J31" s="110" t="str">
        <f t="shared" si="0"/>
        <v> </v>
      </c>
      <c r="K31" s="118"/>
      <c r="L31" s="119" t="str">
        <f t="shared" si="1"/>
        <v> </v>
      </c>
      <c r="M31" s="109">
        <f t="shared" si="2"/>
      </c>
      <c r="N31" s="120">
        <f t="shared" si="3"/>
      </c>
      <c r="O31" s="110">
        <f t="shared" si="4"/>
      </c>
      <c r="P31" s="118"/>
      <c r="Q31" s="109">
        <f t="shared" si="5"/>
      </c>
      <c r="R31" s="110">
        <f t="shared" si="6"/>
      </c>
      <c r="S31" s="120">
        <f t="shared" si="7"/>
      </c>
      <c r="T31" s="121"/>
      <c r="U31" s="122">
        <f t="shared" si="8"/>
      </c>
      <c r="V31" s="123">
        <f t="shared" si="9"/>
      </c>
      <c r="W31" s="124">
        <f t="shared" si="10"/>
      </c>
    </row>
    <row r="32" spans="1:23" ht="25.5">
      <c r="A32" s="80"/>
      <c r="B32" s="99"/>
      <c r="C32" s="100"/>
      <c r="D32" s="100"/>
      <c r="E32" s="100"/>
      <c r="F32" s="130"/>
      <c r="G32" s="127"/>
      <c r="H32" s="116"/>
      <c r="I32" s="117"/>
      <c r="J32" s="110" t="str">
        <f t="shared" si="0"/>
        <v> </v>
      </c>
      <c r="K32" s="118"/>
      <c r="L32" s="119" t="str">
        <f t="shared" si="1"/>
        <v> </v>
      </c>
      <c r="M32" s="109">
        <f t="shared" si="2"/>
      </c>
      <c r="N32" s="120">
        <f t="shared" si="3"/>
      </c>
      <c r="O32" s="110">
        <f t="shared" si="4"/>
      </c>
      <c r="P32" s="118"/>
      <c r="Q32" s="109">
        <f t="shared" si="5"/>
      </c>
      <c r="R32" s="110">
        <f t="shared" si="6"/>
      </c>
      <c r="S32" s="120">
        <f t="shared" si="7"/>
      </c>
      <c r="T32" s="121"/>
      <c r="U32" s="122">
        <f t="shared" si="8"/>
      </c>
      <c r="V32" s="123">
        <f t="shared" si="9"/>
      </c>
      <c r="W32" s="124">
        <f t="shared" si="10"/>
      </c>
    </row>
    <row r="33" spans="1:23" ht="25.5">
      <c r="A33" s="80"/>
      <c r="B33" s="99"/>
      <c r="C33" s="100"/>
      <c r="D33" s="100"/>
      <c r="E33" s="100"/>
      <c r="F33" s="130"/>
      <c r="G33" s="127"/>
      <c r="H33" s="116"/>
      <c r="I33" s="117"/>
      <c r="J33" s="110" t="str">
        <f t="shared" si="0"/>
        <v> </v>
      </c>
      <c r="K33" s="118"/>
      <c r="L33" s="119" t="str">
        <f t="shared" si="1"/>
        <v> </v>
      </c>
      <c r="M33" s="109">
        <f t="shared" si="2"/>
      </c>
      <c r="N33" s="120">
        <f t="shared" si="3"/>
      </c>
      <c r="O33" s="110">
        <f t="shared" si="4"/>
      </c>
      <c r="P33" s="118"/>
      <c r="Q33" s="109">
        <f t="shared" si="5"/>
      </c>
      <c r="R33" s="110">
        <f t="shared" si="6"/>
      </c>
      <c r="S33" s="120">
        <f t="shared" si="7"/>
      </c>
      <c r="T33" s="121"/>
      <c r="U33" s="122">
        <f t="shared" si="8"/>
      </c>
      <c r="V33" s="123">
        <f t="shared" si="9"/>
      </c>
      <c r="W33" s="124">
        <f t="shared" si="10"/>
      </c>
    </row>
    <row r="34" spans="1:23" ht="25.5">
      <c r="A34" s="80"/>
      <c r="B34" s="99"/>
      <c r="C34" s="100"/>
      <c r="D34" s="100"/>
      <c r="E34" s="100"/>
      <c r="F34" s="130"/>
      <c r="G34" s="127"/>
      <c r="H34" s="116"/>
      <c r="I34" s="117"/>
      <c r="J34" s="110" t="str">
        <f t="shared" si="0"/>
        <v> </v>
      </c>
      <c r="K34" s="118"/>
      <c r="L34" s="119" t="str">
        <f t="shared" si="1"/>
        <v> </v>
      </c>
      <c r="M34" s="109">
        <f t="shared" si="2"/>
      </c>
      <c r="N34" s="120">
        <f t="shared" si="3"/>
      </c>
      <c r="O34" s="110">
        <f t="shared" si="4"/>
      </c>
      <c r="P34" s="118"/>
      <c r="Q34" s="109">
        <f t="shared" si="5"/>
      </c>
      <c r="R34" s="110">
        <f t="shared" si="6"/>
      </c>
      <c r="S34" s="120">
        <f t="shared" si="7"/>
      </c>
      <c r="T34" s="121"/>
      <c r="U34" s="122">
        <f t="shared" si="8"/>
      </c>
      <c r="V34" s="123">
        <f t="shared" si="9"/>
      </c>
      <c r="W34" s="124">
        <f t="shared" si="10"/>
      </c>
    </row>
    <row r="35" spans="1:23" ht="25.5">
      <c r="A35" s="80"/>
      <c r="B35" s="99"/>
      <c r="C35" s="100"/>
      <c r="D35" s="100"/>
      <c r="E35" s="100"/>
      <c r="F35" s="130"/>
      <c r="G35" s="127"/>
      <c r="H35" s="116"/>
      <c r="I35" s="117"/>
      <c r="J35" s="110" t="str">
        <f t="shared" si="0"/>
        <v> </v>
      </c>
      <c r="K35" s="118"/>
      <c r="L35" s="119" t="str">
        <f t="shared" si="1"/>
        <v> </v>
      </c>
      <c r="M35" s="109">
        <f t="shared" si="2"/>
      </c>
      <c r="N35" s="120">
        <f t="shared" si="3"/>
      </c>
      <c r="O35" s="110">
        <f t="shared" si="4"/>
      </c>
      <c r="P35" s="118"/>
      <c r="Q35" s="109">
        <f t="shared" si="5"/>
      </c>
      <c r="R35" s="110">
        <f t="shared" si="6"/>
      </c>
      <c r="S35" s="120">
        <f t="shared" si="7"/>
      </c>
      <c r="T35" s="121"/>
      <c r="U35" s="122">
        <f t="shared" si="8"/>
      </c>
      <c r="V35" s="123">
        <f t="shared" si="9"/>
      </c>
      <c r="W35" s="124">
        <f t="shared" si="10"/>
      </c>
    </row>
    <row r="36" spans="1:23" ht="25.5">
      <c r="A36" s="80"/>
      <c r="B36" s="99"/>
      <c r="C36" s="100"/>
      <c r="D36" s="100"/>
      <c r="E36" s="100"/>
      <c r="F36" s="130"/>
      <c r="G36" s="127"/>
      <c r="H36" s="116"/>
      <c r="I36" s="117"/>
      <c r="J36" s="110" t="str">
        <f t="shared" si="0"/>
        <v> </v>
      </c>
      <c r="K36" s="118"/>
      <c r="L36" s="119" t="str">
        <f t="shared" si="1"/>
        <v> </v>
      </c>
      <c r="M36" s="109">
        <f t="shared" si="2"/>
      </c>
      <c r="N36" s="120">
        <f t="shared" si="3"/>
      </c>
      <c r="O36" s="110">
        <f t="shared" si="4"/>
      </c>
      <c r="P36" s="118"/>
      <c r="Q36" s="109">
        <f t="shared" si="5"/>
      </c>
      <c r="R36" s="110">
        <f t="shared" si="6"/>
      </c>
      <c r="S36" s="120">
        <f t="shared" si="7"/>
      </c>
      <c r="T36" s="121"/>
      <c r="U36" s="122">
        <f t="shared" si="8"/>
      </c>
      <c r="V36" s="123">
        <f t="shared" si="9"/>
      </c>
      <c r="W36" s="124">
        <f t="shared" si="10"/>
      </c>
    </row>
    <row r="37" spans="1:23" ht="25.5">
      <c r="A37" s="80"/>
      <c r="B37" s="99"/>
      <c r="C37" s="100"/>
      <c r="D37" s="100"/>
      <c r="E37" s="100"/>
      <c r="F37" s="130"/>
      <c r="G37" s="127"/>
      <c r="H37" s="116"/>
      <c r="I37" s="117"/>
      <c r="J37" s="110" t="str">
        <f t="shared" si="0"/>
        <v> </v>
      </c>
      <c r="K37" s="118"/>
      <c r="L37" s="119" t="str">
        <f t="shared" si="1"/>
        <v> </v>
      </c>
      <c r="M37" s="109">
        <f t="shared" si="2"/>
      </c>
      <c r="N37" s="120">
        <f t="shared" si="3"/>
      </c>
      <c r="O37" s="110">
        <f t="shared" si="4"/>
      </c>
      <c r="P37" s="118"/>
      <c r="Q37" s="109">
        <f t="shared" si="5"/>
      </c>
      <c r="R37" s="110">
        <f t="shared" si="6"/>
      </c>
      <c r="S37" s="120">
        <f t="shared" si="7"/>
      </c>
      <c r="T37" s="121"/>
      <c r="U37" s="122">
        <f t="shared" si="8"/>
      </c>
      <c r="V37" s="123">
        <f t="shared" si="9"/>
      </c>
      <c r="W37" s="124">
        <f t="shared" si="10"/>
      </c>
    </row>
    <row r="38" spans="1:23" ht="25.5">
      <c r="A38" s="80"/>
      <c r="B38" s="99"/>
      <c r="C38" s="100"/>
      <c r="D38" s="100"/>
      <c r="E38" s="100"/>
      <c r="F38" s="130"/>
      <c r="G38" s="127"/>
      <c r="H38" s="116"/>
      <c r="I38" s="117"/>
      <c r="J38" s="110" t="str">
        <f t="shared" si="0"/>
        <v> </v>
      </c>
      <c r="K38" s="118"/>
      <c r="L38" s="119" t="str">
        <f t="shared" si="1"/>
        <v> </v>
      </c>
      <c r="M38" s="109">
        <f t="shared" si="2"/>
      </c>
      <c r="N38" s="120">
        <f t="shared" si="3"/>
      </c>
      <c r="O38" s="110">
        <f t="shared" si="4"/>
      </c>
      <c r="P38" s="118"/>
      <c r="Q38" s="109">
        <f t="shared" si="5"/>
      </c>
      <c r="R38" s="110">
        <f t="shared" si="6"/>
      </c>
      <c r="S38" s="120">
        <f t="shared" si="7"/>
      </c>
      <c r="T38" s="121"/>
      <c r="U38" s="122">
        <f t="shared" si="8"/>
      </c>
      <c r="V38" s="123">
        <f t="shared" si="9"/>
      </c>
      <c r="W38" s="124">
        <f t="shared" si="10"/>
      </c>
    </row>
    <row r="39" spans="1:23" ht="25.5">
      <c r="A39" s="80"/>
      <c r="B39" s="99"/>
      <c r="C39" s="100"/>
      <c r="D39" s="100"/>
      <c r="E39" s="100"/>
      <c r="F39" s="130"/>
      <c r="G39" s="127"/>
      <c r="H39" s="116"/>
      <c r="I39" s="117"/>
      <c r="J39" s="110" t="str">
        <f t="shared" si="0"/>
        <v> </v>
      </c>
      <c r="K39" s="118"/>
      <c r="L39" s="119" t="str">
        <f t="shared" si="1"/>
        <v> </v>
      </c>
      <c r="M39" s="109">
        <f t="shared" si="2"/>
      </c>
      <c r="N39" s="120">
        <f t="shared" si="3"/>
      </c>
      <c r="O39" s="110">
        <f t="shared" si="4"/>
      </c>
      <c r="P39" s="118"/>
      <c r="Q39" s="109">
        <f t="shared" si="5"/>
      </c>
      <c r="R39" s="110">
        <f t="shared" si="6"/>
      </c>
      <c r="S39" s="120">
        <f t="shared" si="7"/>
      </c>
      <c r="T39" s="121"/>
      <c r="U39" s="122">
        <f t="shared" si="8"/>
      </c>
      <c r="V39" s="123">
        <f t="shared" si="9"/>
      </c>
      <c r="W39" s="124">
        <f t="shared" si="10"/>
      </c>
    </row>
    <row r="40" spans="1:23" ht="25.5">
      <c r="A40" s="80"/>
      <c r="B40" s="99"/>
      <c r="C40" s="100"/>
      <c r="D40" s="100"/>
      <c r="E40" s="100"/>
      <c r="F40" s="130"/>
      <c r="G40" s="127"/>
      <c r="H40" s="116"/>
      <c r="I40" s="117"/>
      <c r="J40" s="110" t="str">
        <f aca="true" t="shared" si="11" ref="J40:J71">IF(ISBLANK(I40)," ",IF(I40=$AE$2,0.9)+IF(I40=$AF$2,0.9)+IF(I40=$AG$2,0.9)+IF(I40=$AH$2,0.6)+IF(I40=$AI$2,0.3)+IF(I40=$AJ$2,0)+IF(I40=$AK$2,-5)+IF(I40=$AL$2,-5)+IF(I40=$AM$2,-5))</f>
        <v> </v>
      </c>
      <c r="K40" s="118"/>
      <c r="L40" s="119" t="str">
        <f aca="true" t="shared" si="12" ref="L40:L71">IF(ISBLANK(K40)," ",IF(K40&lt;0.1,-5,0))</f>
        <v> </v>
      </c>
      <c r="M40" s="109">
        <f aca="true" t="shared" si="13" ref="M40:M71">IF(ISBLANK(K40),"",+(+K40*10)+0.4)</f>
      </c>
      <c r="N40" s="120">
        <f aca="true" t="shared" si="14" ref="N40:N71">IF(ISBLANK(K40),"",50.81917+(-1.79164*M40))</f>
      </c>
      <c r="O40" s="110">
        <f aca="true" t="shared" si="15" ref="O40:O71">IF(ISBLANK(K40),"",IF(N40&gt;48.3,48.3,N40))</f>
      </c>
      <c r="P40" s="118"/>
      <c r="Q40" s="109">
        <f aca="true" t="shared" si="16" ref="Q40:Q71">IF(ISBLANK(P40),"",IF(AND(G40&lt;45.6,G40&gt;1),2.2)+IF(AND(G40&lt;50.6,G40&gt;45.5),2.3)+IF(AND(G40&lt;55.6,G40&gt;50.5),2.4)+IF(AND(G40&lt;60.6,G40&gt;55.5),2.5)+IF(AND(G40&lt;65.61,G40&gt;60.5),2.6)+IF(AND(G40&lt;70.6,G40&gt;65.5),2.7)+IF(AND(G40&lt;75.6,G40&gt;70.5),2.8)+IF(AND(G40&lt;80.6,G40&gt;75.5),2.9)+IF(AND(G40&lt;85.6,G40&gt;80.5),3)+IF(AND(G40&lt;90.6,G40&gt;85.5),3.1)+IF(G40&gt;90.5,3.2))</f>
      </c>
      <c r="R40" s="110">
        <f aca="true" t="shared" si="17" ref="R40:R71">IF(ISBLANK(P40),"",+(P40-Q40)*10)</f>
      </c>
      <c r="S40" s="120">
        <f aca="true" t="shared" si="18" ref="S40:S71">IF(ISBLANK(P40),"",+(P40/G40)*100)</f>
      </c>
      <c r="T40" s="121"/>
      <c r="U40" s="122">
        <f aca="true" t="shared" si="19" ref="U40:U71">IF(ISBLANK(P40),"",+T40+R40+O40+L40+J40)</f>
      </c>
      <c r="V40" s="123">
        <f aca="true" t="shared" si="20" ref="V40:V71">IF(ISBLANK(P40),"",OR(AND(G40&lt;45,G40&gt;1),G40&gt;85,J40&lt;0,AND(K40&lt;0.1,K40&gt;0.01),M40&gt;2.99,P40&lt;Q40,U40&lt;50))</f>
      </c>
      <c r="W40" s="124">
        <f aca="true" t="shared" si="21" ref="W40:W71">IF(ISBLANK(P40),"",IF(V40=TRUE,"No","Yes"))</f>
      </c>
    </row>
    <row r="41" spans="1:23" ht="25.5">
      <c r="A41" s="80"/>
      <c r="B41" s="99"/>
      <c r="C41" s="100"/>
      <c r="D41" s="100"/>
      <c r="E41" s="100"/>
      <c r="F41" s="130"/>
      <c r="G41" s="127"/>
      <c r="H41" s="116"/>
      <c r="I41" s="117"/>
      <c r="J41" s="110" t="str">
        <f t="shared" si="11"/>
        <v> </v>
      </c>
      <c r="K41" s="118"/>
      <c r="L41" s="119" t="str">
        <f t="shared" si="12"/>
        <v> </v>
      </c>
      <c r="M41" s="109">
        <f t="shared" si="13"/>
      </c>
      <c r="N41" s="120">
        <f t="shared" si="14"/>
      </c>
      <c r="O41" s="110">
        <f t="shared" si="15"/>
      </c>
      <c r="P41" s="118"/>
      <c r="Q41" s="109">
        <f t="shared" si="16"/>
      </c>
      <c r="R41" s="110">
        <f t="shared" si="17"/>
      </c>
      <c r="S41" s="120">
        <f t="shared" si="18"/>
      </c>
      <c r="T41" s="121"/>
      <c r="U41" s="122">
        <f t="shared" si="19"/>
      </c>
      <c r="V41" s="123">
        <f t="shared" si="20"/>
      </c>
      <c r="W41" s="124">
        <f t="shared" si="21"/>
      </c>
    </row>
    <row r="42" spans="1:23" ht="25.5">
      <c r="A42" s="80"/>
      <c r="B42" s="99"/>
      <c r="C42" s="100"/>
      <c r="D42" s="100"/>
      <c r="E42" s="100"/>
      <c r="F42" s="130"/>
      <c r="G42" s="127"/>
      <c r="H42" s="116"/>
      <c r="I42" s="117"/>
      <c r="J42" s="110" t="str">
        <f t="shared" si="11"/>
        <v> </v>
      </c>
      <c r="K42" s="118"/>
      <c r="L42" s="119" t="str">
        <f t="shared" si="12"/>
        <v> </v>
      </c>
      <c r="M42" s="109">
        <f t="shared" si="13"/>
      </c>
      <c r="N42" s="120">
        <f t="shared" si="14"/>
      </c>
      <c r="O42" s="110">
        <f t="shared" si="15"/>
      </c>
      <c r="P42" s="118"/>
      <c r="Q42" s="109">
        <f t="shared" si="16"/>
      </c>
      <c r="R42" s="110">
        <f t="shared" si="17"/>
      </c>
      <c r="S42" s="120">
        <f t="shared" si="18"/>
      </c>
      <c r="T42" s="121"/>
      <c r="U42" s="122">
        <f t="shared" si="19"/>
      </c>
      <c r="V42" s="123">
        <f t="shared" si="20"/>
      </c>
      <c r="W42" s="124">
        <f t="shared" si="21"/>
      </c>
    </row>
    <row r="43" spans="1:23" ht="25.5">
      <c r="A43" s="80"/>
      <c r="B43" s="99"/>
      <c r="C43" s="100"/>
      <c r="D43" s="100"/>
      <c r="E43" s="100"/>
      <c r="F43" s="130"/>
      <c r="G43" s="127"/>
      <c r="H43" s="116"/>
      <c r="I43" s="117"/>
      <c r="J43" s="110" t="str">
        <f t="shared" si="11"/>
        <v> </v>
      </c>
      <c r="K43" s="118"/>
      <c r="L43" s="119" t="str">
        <f t="shared" si="12"/>
        <v> </v>
      </c>
      <c r="M43" s="109">
        <f t="shared" si="13"/>
      </c>
      <c r="N43" s="120">
        <f t="shared" si="14"/>
      </c>
      <c r="O43" s="110">
        <f t="shared" si="15"/>
      </c>
      <c r="P43" s="118"/>
      <c r="Q43" s="109">
        <f t="shared" si="16"/>
      </c>
      <c r="R43" s="110">
        <f t="shared" si="17"/>
      </c>
      <c r="S43" s="120">
        <f t="shared" si="18"/>
      </c>
      <c r="T43" s="121"/>
      <c r="U43" s="122">
        <f t="shared" si="19"/>
      </c>
      <c r="V43" s="123">
        <f t="shared" si="20"/>
      </c>
      <c r="W43" s="124">
        <f t="shared" si="21"/>
      </c>
    </row>
    <row r="44" spans="1:23" ht="25.5">
      <c r="A44" s="80"/>
      <c r="B44" s="99"/>
      <c r="C44" s="100"/>
      <c r="D44" s="100"/>
      <c r="E44" s="100"/>
      <c r="F44" s="130"/>
      <c r="G44" s="128"/>
      <c r="H44" s="116"/>
      <c r="I44" s="117"/>
      <c r="J44" s="110" t="str">
        <f t="shared" si="11"/>
        <v> </v>
      </c>
      <c r="K44" s="118"/>
      <c r="L44" s="119" t="str">
        <f t="shared" si="12"/>
        <v> </v>
      </c>
      <c r="M44" s="109">
        <f t="shared" si="13"/>
      </c>
      <c r="N44" s="120">
        <f t="shared" si="14"/>
      </c>
      <c r="O44" s="110">
        <f t="shared" si="15"/>
      </c>
      <c r="P44" s="118"/>
      <c r="Q44" s="109">
        <f t="shared" si="16"/>
      </c>
      <c r="R44" s="110">
        <f t="shared" si="17"/>
      </c>
      <c r="S44" s="120">
        <f t="shared" si="18"/>
      </c>
      <c r="T44" s="121"/>
      <c r="U44" s="122">
        <f t="shared" si="19"/>
      </c>
      <c r="V44" s="123">
        <f t="shared" si="20"/>
      </c>
      <c r="W44" s="124">
        <f t="shared" si="21"/>
      </c>
    </row>
    <row r="45" spans="1:23" ht="25.5">
      <c r="A45" s="80"/>
      <c r="B45" s="99"/>
      <c r="C45" s="100"/>
      <c r="D45" s="100"/>
      <c r="E45" s="100"/>
      <c r="F45" s="130"/>
      <c r="G45" s="127"/>
      <c r="H45" s="116"/>
      <c r="I45" s="117"/>
      <c r="J45" s="110" t="str">
        <f t="shared" si="11"/>
        <v> </v>
      </c>
      <c r="K45" s="118"/>
      <c r="L45" s="119" t="str">
        <f t="shared" si="12"/>
        <v> </v>
      </c>
      <c r="M45" s="109">
        <f t="shared" si="13"/>
      </c>
      <c r="N45" s="120">
        <f t="shared" si="14"/>
      </c>
      <c r="O45" s="110">
        <f t="shared" si="15"/>
      </c>
      <c r="P45" s="118"/>
      <c r="Q45" s="109">
        <f t="shared" si="16"/>
      </c>
      <c r="R45" s="110">
        <f t="shared" si="17"/>
      </c>
      <c r="S45" s="120">
        <f t="shared" si="18"/>
      </c>
      <c r="T45" s="121"/>
      <c r="U45" s="122">
        <f t="shared" si="19"/>
      </c>
      <c r="V45" s="123">
        <f t="shared" si="20"/>
      </c>
      <c r="W45" s="124">
        <f t="shared" si="21"/>
      </c>
    </row>
    <row r="46" spans="1:23" ht="25.5">
      <c r="A46" s="80"/>
      <c r="B46" s="99"/>
      <c r="C46" s="100"/>
      <c r="D46" s="100"/>
      <c r="E46" s="100"/>
      <c r="F46" s="130"/>
      <c r="G46" s="127"/>
      <c r="H46" s="116"/>
      <c r="I46" s="117"/>
      <c r="J46" s="110" t="str">
        <f t="shared" si="11"/>
        <v> </v>
      </c>
      <c r="K46" s="118"/>
      <c r="L46" s="119" t="str">
        <f t="shared" si="12"/>
        <v> </v>
      </c>
      <c r="M46" s="109">
        <f t="shared" si="13"/>
      </c>
      <c r="N46" s="120">
        <f t="shared" si="14"/>
      </c>
      <c r="O46" s="110">
        <f t="shared" si="15"/>
      </c>
      <c r="P46" s="118"/>
      <c r="Q46" s="109">
        <f t="shared" si="16"/>
      </c>
      <c r="R46" s="110">
        <f t="shared" si="17"/>
      </c>
      <c r="S46" s="120">
        <f t="shared" si="18"/>
      </c>
      <c r="T46" s="121"/>
      <c r="U46" s="122">
        <f t="shared" si="19"/>
      </c>
      <c r="V46" s="123">
        <f t="shared" si="20"/>
      </c>
      <c r="W46" s="124">
        <f t="shared" si="21"/>
      </c>
    </row>
    <row r="47" spans="1:23" ht="25.5">
      <c r="A47" s="80"/>
      <c r="B47" s="99"/>
      <c r="C47" s="100"/>
      <c r="D47" s="100"/>
      <c r="E47" s="100"/>
      <c r="F47" s="130"/>
      <c r="G47" s="127"/>
      <c r="H47" s="116"/>
      <c r="I47" s="117"/>
      <c r="J47" s="110" t="str">
        <f t="shared" si="11"/>
        <v> </v>
      </c>
      <c r="K47" s="118"/>
      <c r="L47" s="119" t="str">
        <f t="shared" si="12"/>
        <v> </v>
      </c>
      <c r="M47" s="109">
        <f t="shared" si="13"/>
      </c>
      <c r="N47" s="120">
        <f t="shared" si="14"/>
      </c>
      <c r="O47" s="110">
        <f t="shared" si="15"/>
      </c>
      <c r="P47" s="118"/>
      <c r="Q47" s="109">
        <f t="shared" si="16"/>
      </c>
      <c r="R47" s="110">
        <f t="shared" si="17"/>
      </c>
      <c r="S47" s="120">
        <f t="shared" si="18"/>
      </c>
      <c r="T47" s="121"/>
      <c r="U47" s="122">
        <f t="shared" si="19"/>
      </c>
      <c r="V47" s="123">
        <f t="shared" si="20"/>
      </c>
      <c r="W47" s="124">
        <f t="shared" si="21"/>
      </c>
    </row>
    <row r="48" spans="1:23" ht="25.5">
      <c r="A48" s="80"/>
      <c r="B48" s="99"/>
      <c r="C48" s="100"/>
      <c r="D48" s="100"/>
      <c r="E48" s="100"/>
      <c r="F48" s="130"/>
      <c r="G48" s="127"/>
      <c r="H48" s="116"/>
      <c r="I48" s="117"/>
      <c r="J48" s="110" t="str">
        <f t="shared" si="11"/>
        <v> </v>
      </c>
      <c r="K48" s="118"/>
      <c r="L48" s="119" t="str">
        <f t="shared" si="12"/>
        <v> </v>
      </c>
      <c r="M48" s="109">
        <f t="shared" si="13"/>
      </c>
      <c r="N48" s="120">
        <f t="shared" si="14"/>
      </c>
      <c r="O48" s="110">
        <f t="shared" si="15"/>
      </c>
      <c r="P48" s="118"/>
      <c r="Q48" s="109">
        <f t="shared" si="16"/>
      </c>
      <c r="R48" s="110">
        <f t="shared" si="17"/>
      </c>
      <c r="S48" s="120">
        <f t="shared" si="18"/>
      </c>
      <c r="T48" s="121"/>
      <c r="U48" s="122">
        <f t="shared" si="19"/>
      </c>
      <c r="V48" s="123">
        <f t="shared" si="20"/>
      </c>
      <c r="W48" s="124">
        <f t="shared" si="21"/>
      </c>
    </row>
    <row r="49" spans="1:23" ht="25.5">
      <c r="A49" s="80"/>
      <c r="B49" s="99"/>
      <c r="C49" s="100"/>
      <c r="D49" s="100"/>
      <c r="E49" s="100"/>
      <c r="F49" s="130"/>
      <c r="G49" s="127"/>
      <c r="H49" s="116"/>
      <c r="I49" s="117"/>
      <c r="J49" s="110" t="str">
        <f t="shared" si="11"/>
        <v> </v>
      </c>
      <c r="K49" s="118"/>
      <c r="L49" s="119" t="str">
        <f t="shared" si="12"/>
        <v> </v>
      </c>
      <c r="M49" s="109">
        <f t="shared" si="13"/>
      </c>
      <c r="N49" s="120">
        <f t="shared" si="14"/>
      </c>
      <c r="O49" s="110">
        <f t="shared" si="15"/>
      </c>
      <c r="P49" s="118"/>
      <c r="Q49" s="109">
        <f t="shared" si="16"/>
      </c>
      <c r="R49" s="110">
        <f t="shared" si="17"/>
      </c>
      <c r="S49" s="120">
        <f t="shared" si="18"/>
      </c>
      <c r="T49" s="121"/>
      <c r="U49" s="122">
        <f t="shared" si="19"/>
      </c>
      <c r="V49" s="123">
        <f t="shared" si="20"/>
      </c>
      <c r="W49" s="124">
        <f t="shared" si="21"/>
      </c>
    </row>
    <row r="50" spans="1:23" ht="25.5">
      <c r="A50" s="80"/>
      <c r="B50" s="99"/>
      <c r="C50" s="100"/>
      <c r="D50" s="100"/>
      <c r="E50" s="100"/>
      <c r="F50" s="130"/>
      <c r="G50" s="127"/>
      <c r="H50" s="116"/>
      <c r="I50" s="117"/>
      <c r="J50" s="110" t="str">
        <f t="shared" si="11"/>
        <v> </v>
      </c>
      <c r="K50" s="118"/>
      <c r="L50" s="119" t="str">
        <f t="shared" si="12"/>
        <v> </v>
      </c>
      <c r="M50" s="109">
        <f t="shared" si="13"/>
      </c>
      <c r="N50" s="120">
        <f t="shared" si="14"/>
      </c>
      <c r="O50" s="110">
        <f t="shared" si="15"/>
      </c>
      <c r="P50" s="118"/>
      <c r="Q50" s="109">
        <f t="shared" si="16"/>
      </c>
      <c r="R50" s="110">
        <f t="shared" si="17"/>
      </c>
      <c r="S50" s="120">
        <f t="shared" si="18"/>
      </c>
      <c r="T50" s="121"/>
      <c r="U50" s="122">
        <f t="shared" si="19"/>
      </c>
      <c r="V50" s="123">
        <f t="shared" si="20"/>
      </c>
      <c r="W50" s="124">
        <f t="shared" si="21"/>
      </c>
    </row>
    <row r="51" spans="1:23" ht="25.5">
      <c r="A51" s="80"/>
      <c r="B51" s="99"/>
      <c r="C51" s="100"/>
      <c r="D51" s="100"/>
      <c r="E51" s="100"/>
      <c r="F51" s="130"/>
      <c r="G51" s="127"/>
      <c r="H51" s="116"/>
      <c r="I51" s="117"/>
      <c r="J51" s="110" t="str">
        <f t="shared" si="11"/>
        <v> </v>
      </c>
      <c r="K51" s="118"/>
      <c r="L51" s="119" t="str">
        <f t="shared" si="12"/>
        <v> </v>
      </c>
      <c r="M51" s="109">
        <f t="shared" si="13"/>
      </c>
      <c r="N51" s="120">
        <f t="shared" si="14"/>
      </c>
      <c r="O51" s="110">
        <f t="shared" si="15"/>
      </c>
      <c r="P51" s="118"/>
      <c r="Q51" s="109">
        <f t="shared" si="16"/>
      </c>
      <c r="R51" s="110">
        <f t="shared" si="17"/>
      </c>
      <c r="S51" s="120">
        <f t="shared" si="18"/>
      </c>
      <c r="T51" s="121"/>
      <c r="U51" s="122">
        <f t="shared" si="19"/>
      </c>
      <c r="V51" s="123">
        <f t="shared" si="20"/>
      </c>
      <c r="W51" s="124">
        <f t="shared" si="21"/>
      </c>
    </row>
    <row r="52" spans="1:23" ht="25.5">
      <c r="A52" s="80"/>
      <c r="B52" s="99"/>
      <c r="C52" s="100"/>
      <c r="D52" s="100"/>
      <c r="E52" s="100"/>
      <c r="F52" s="130"/>
      <c r="G52" s="127"/>
      <c r="H52" s="116"/>
      <c r="I52" s="117"/>
      <c r="J52" s="110" t="str">
        <f t="shared" si="11"/>
        <v> </v>
      </c>
      <c r="K52" s="118"/>
      <c r="L52" s="119" t="str">
        <f t="shared" si="12"/>
        <v> </v>
      </c>
      <c r="M52" s="109">
        <f t="shared" si="13"/>
      </c>
      <c r="N52" s="120">
        <f t="shared" si="14"/>
      </c>
      <c r="O52" s="110">
        <f t="shared" si="15"/>
      </c>
      <c r="P52" s="118"/>
      <c r="Q52" s="109">
        <f t="shared" si="16"/>
      </c>
      <c r="R52" s="110">
        <f t="shared" si="17"/>
      </c>
      <c r="S52" s="120">
        <f t="shared" si="18"/>
      </c>
      <c r="T52" s="121"/>
      <c r="U52" s="122">
        <f t="shared" si="19"/>
      </c>
      <c r="V52" s="123">
        <f t="shared" si="20"/>
      </c>
      <c r="W52" s="124">
        <f t="shared" si="21"/>
      </c>
    </row>
    <row r="53" spans="1:23" ht="25.5">
      <c r="A53" s="80"/>
      <c r="B53" s="99"/>
      <c r="C53" s="100"/>
      <c r="D53" s="100"/>
      <c r="E53" s="100"/>
      <c r="F53" s="130"/>
      <c r="G53" s="127"/>
      <c r="H53" s="116"/>
      <c r="I53" s="117"/>
      <c r="J53" s="110" t="str">
        <f t="shared" si="11"/>
        <v> </v>
      </c>
      <c r="K53" s="118"/>
      <c r="L53" s="119" t="str">
        <f t="shared" si="12"/>
        <v> </v>
      </c>
      <c r="M53" s="109">
        <f t="shared" si="13"/>
      </c>
      <c r="N53" s="120">
        <f t="shared" si="14"/>
      </c>
      <c r="O53" s="110">
        <f t="shared" si="15"/>
      </c>
      <c r="P53" s="118"/>
      <c r="Q53" s="109">
        <f t="shared" si="16"/>
      </c>
      <c r="R53" s="110">
        <f t="shared" si="17"/>
      </c>
      <c r="S53" s="120">
        <f t="shared" si="18"/>
      </c>
      <c r="T53" s="121"/>
      <c r="U53" s="122">
        <f t="shared" si="19"/>
      </c>
      <c r="V53" s="123">
        <f t="shared" si="20"/>
      </c>
      <c r="W53" s="124">
        <f t="shared" si="21"/>
      </c>
    </row>
    <row r="54" spans="1:23" ht="25.5">
      <c r="A54" s="80"/>
      <c r="B54" s="99"/>
      <c r="C54" s="100"/>
      <c r="D54" s="100"/>
      <c r="E54" s="100"/>
      <c r="F54" s="130"/>
      <c r="G54" s="127"/>
      <c r="H54" s="116"/>
      <c r="I54" s="117"/>
      <c r="J54" s="110" t="str">
        <f t="shared" si="11"/>
        <v> </v>
      </c>
      <c r="K54" s="118"/>
      <c r="L54" s="119" t="str">
        <f t="shared" si="12"/>
        <v> </v>
      </c>
      <c r="M54" s="109">
        <f t="shared" si="13"/>
      </c>
      <c r="N54" s="120">
        <f t="shared" si="14"/>
      </c>
      <c r="O54" s="110">
        <f t="shared" si="15"/>
      </c>
      <c r="P54" s="118"/>
      <c r="Q54" s="109">
        <f t="shared" si="16"/>
      </c>
      <c r="R54" s="110">
        <f t="shared" si="17"/>
      </c>
      <c r="S54" s="120">
        <f t="shared" si="18"/>
      </c>
      <c r="T54" s="121"/>
      <c r="U54" s="122">
        <f t="shared" si="19"/>
      </c>
      <c r="V54" s="123">
        <f t="shared" si="20"/>
      </c>
      <c r="W54" s="124">
        <f t="shared" si="21"/>
      </c>
    </row>
    <row r="55" spans="1:23" ht="25.5">
      <c r="A55" s="80"/>
      <c r="B55" s="99"/>
      <c r="C55" s="100"/>
      <c r="D55" s="100"/>
      <c r="E55" s="100"/>
      <c r="F55" s="130"/>
      <c r="G55" s="127"/>
      <c r="H55" s="116"/>
      <c r="I55" s="117"/>
      <c r="J55" s="110" t="str">
        <f t="shared" si="11"/>
        <v> </v>
      </c>
      <c r="K55" s="118"/>
      <c r="L55" s="119" t="str">
        <f t="shared" si="12"/>
        <v> </v>
      </c>
      <c r="M55" s="109">
        <f t="shared" si="13"/>
      </c>
      <c r="N55" s="120">
        <f t="shared" si="14"/>
      </c>
      <c r="O55" s="110">
        <f t="shared" si="15"/>
      </c>
      <c r="P55" s="118"/>
      <c r="Q55" s="109">
        <f t="shared" si="16"/>
      </c>
      <c r="R55" s="110">
        <f t="shared" si="17"/>
      </c>
      <c r="S55" s="120">
        <f t="shared" si="18"/>
      </c>
      <c r="T55" s="121"/>
      <c r="U55" s="122">
        <f t="shared" si="19"/>
      </c>
      <c r="V55" s="123">
        <f t="shared" si="20"/>
      </c>
      <c r="W55" s="124">
        <f t="shared" si="21"/>
      </c>
    </row>
    <row r="56" spans="1:23" ht="25.5">
      <c r="A56" s="80"/>
      <c r="B56" s="99"/>
      <c r="C56" s="100"/>
      <c r="D56" s="100"/>
      <c r="E56" s="100"/>
      <c r="F56" s="130"/>
      <c r="G56" s="127"/>
      <c r="H56" s="116"/>
      <c r="I56" s="117"/>
      <c r="J56" s="110" t="str">
        <f t="shared" si="11"/>
        <v> </v>
      </c>
      <c r="K56" s="118"/>
      <c r="L56" s="119" t="str">
        <f t="shared" si="12"/>
        <v> </v>
      </c>
      <c r="M56" s="109">
        <f t="shared" si="13"/>
      </c>
      <c r="N56" s="120">
        <f t="shared" si="14"/>
      </c>
      <c r="O56" s="110">
        <f t="shared" si="15"/>
      </c>
      <c r="P56" s="118"/>
      <c r="Q56" s="109">
        <f t="shared" si="16"/>
      </c>
      <c r="R56" s="110">
        <f t="shared" si="17"/>
      </c>
      <c r="S56" s="120">
        <f t="shared" si="18"/>
      </c>
      <c r="T56" s="121"/>
      <c r="U56" s="122">
        <f t="shared" si="19"/>
      </c>
      <c r="V56" s="123">
        <f t="shared" si="20"/>
      </c>
      <c r="W56" s="124">
        <f t="shared" si="21"/>
      </c>
    </row>
    <row r="57" spans="1:23" ht="25.5">
      <c r="A57" s="80"/>
      <c r="B57" s="99"/>
      <c r="C57" s="100"/>
      <c r="D57" s="100"/>
      <c r="E57" s="100"/>
      <c r="F57" s="130"/>
      <c r="G57" s="127"/>
      <c r="H57" s="116"/>
      <c r="I57" s="117"/>
      <c r="J57" s="110" t="str">
        <f t="shared" si="11"/>
        <v> </v>
      </c>
      <c r="K57" s="118"/>
      <c r="L57" s="119" t="str">
        <f t="shared" si="12"/>
        <v> </v>
      </c>
      <c r="M57" s="109">
        <f t="shared" si="13"/>
      </c>
      <c r="N57" s="120">
        <f t="shared" si="14"/>
      </c>
      <c r="O57" s="110">
        <f t="shared" si="15"/>
      </c>
      <c r="P57" s="118"/>
      <c r="Q57" s="109">
        <f t="shared" si="16"/>
      </c>
      <c r="R57" s="110">
        <f t="shared" si="17"/>
      </c>
      <c r="S57" s="120">
        <f t="shared" si="18"/>
      </c>
      <c r="T57" s="121"/>
      <c r="U57" s="122">
        <f t="shared" si="19"/>
      </c>
      <c r="V57" s="123">
        <f t="shared" si="20"/>
      </c>
      <c r="W57" s="124">
        <f t="shared" si="21"/>
      </c>
    </row>
    <row r="58" spans="1:23" ht="25.5">
      <c r="A58" s="80"/>
      <c r="B58" s="99"/>
      <c r="C58" s="100"/>
      <c r="D58" s="100"/>
      <c r="E58" s="100"/>
      <c r="F58" s="130"/>
      <c r="G58" s="127"/>
      <c r="H58" s="116"/>
      <c r="I58" s="117"/>
      <c r="J58" s="110" t="str">
        <f t="shared" si="11"/>
        <v> </v>
      </c>
      <c r="K58" s="118"/>
      <c r="L58" s="119" t="str">
        <f t="shared" si="12"/>
        <v> </v>
      </c>
      <c r="M58" s="109">
        <f t="shared" si="13"/>
      </c>
      <c r="N58" s="120">
        <f t="shared" si="14"/>
      </c>
      <c r="O58" s="110">
        <f t="shared" si="15"/>
      </c>
      <c r="P58" s="118"/>
      <c r="Q58" s="109">
        <f t="shared" si="16"/>
      </c>
      <c r="R58" s="110">
        <f t="shared" si="17"/>
      </c>
      <c r="S58" s="120">
        <f t="shared" si="18"/>
      </c>
      <c r="T58" s="121"/>
      <c r="U58" s="122">
        <f t="shared" si="19"/>
      </c>
      <c r="V58" s="123">
        <f t="shared" si="20"/>
      </c>
      <c r="W58" s="124">
        <f t="shared" si="21"/>
      </c>
    </row>
    <row r="59" spans="1:23" ht="25.5">
      <c r="A59" s="80"/>
      <c r="B59" s="99"/>
      <c r="C59" s="100"/>
      <c r="D59" s="100"/>
      <c r="E59" s="100"/>
      <c r="F59" s="130"/>
      <c r="G59" s="127"/>
      <c r="H59" s="116"/>
      <c r="I59" s="117"/>
      <c r="J59" s="110" t="str">
        <f t="shared" si="11"/>
        <v> </v>
      </c>
      <c r="K59" s="118"/>
      <c r="L59" s="119" t="str">
        <f t="shared" si="12"/>
        <v> </v>
      </c>
      <c r="M59" s="109">
        <f t="shared" si="13"/>
      </c>
      <c r="N59" s="120">
        <f t="shared" si="14"/>
      </c>
      <c r="O59" s="110">
        <f t="shared" si="15"/>
      </c>
      <c r="P59" s="118"/>
      <c r="Q59" s="109">
        <f t="shared" si="16"/>
      </c>
      <c r="R59" s="110">
        <f t="shared" si="17"/>
      </c>
      <c r="S59" s="120">
        <f t="shared" si="18"/>
      </c>
      <c r="T59" s="121"/>
      <c r="U59" s="122">
        <f t="shared" si="19"/>
      </c>
      <c r="V59" s="123">
        <f t="shared" si="20"/>
      </c>
      <c r="W59" s="124">
        <f t="shared" si="21"/>
      </c>
    </row>
    <row r="60" spans="1:23" ht="25.5">
      <c r="A60" s="80"/>
      <c r="B60" s="99"/>
      <c r="C60" s="100"/>
      <c r="D60" s="100"/>
      <c r="E60" s="100"/>
      <c r="F60" s="130"/>
      <c r="G60" s="127"/>
      <c r="H60" s="116"/>
      <c r="I60" s="117"/>
      <c r="J60" s="110" t="str">
        <f t="shared" si="11"/>
        <v> </v>
      </c>
      <c r="K60" s="118"/>
      <c r="L60" s="119" t="str">
        <f t="shared" si="12"/>
        <v> </v>
      </c>
      <c r="M60" s="109">
        <f t="shared" si="13"/>
      </c>
      <c r="N60" s="120">
        <f t="shared" si="14"/>
      </c>
      <c r="O60" s="110">
        <f t="shared" si="15"/>
      </c>
      <c r="P60" s="118"/>
      <c r="Q60" s="109">
        <f t="shared" si="16"/>
      </c>
      <c r="R60" s="110">
        <f t="shared" si="17"/>
      </c>
      <c r="S60" s="120">
        <f t="shared" si="18"/>
      </c>
      <c r="T60" s="121"/>
      <c r="U60" s="122">
        <f t="shared" si="19"/>
      </c>
      <c r="V60" s="123">
        <f t="shared" si="20"/>
      </c>
      <c r="W60" s="124">
        <f t="shared" si="21"/>
      </c>
    </row>
    <row r="61" spans="1:23" ht="25.5">
      <c r="A61" s="80"/>
      <c r="B61" s="99"/>
      <c r="C61" s="100"/>
      <c r="D61" s="100"/>
      <c r="E61" s="100"/>
      <c r="F61" s="130"/>
      <c r="G61" s="127"/>
      <c r="H61" s="116"/>
      <c r="I61" s="117"/>
      <c r="J61" s="110" t="str">
        <f t="shared" si="11"/>
        <v> </v>
      </c>
      <c r="K61" s="118"/>
      <c r="L61" s="119" t="str">
        <f t="shared" si="12"/>
        <v> </v>
      </c>
      <c r="M61" s="109">
        <f t="shared" si="13"/>
      </c>
      <c r="N61" s="120">
        <f t="shared" si="14"/>
      </c>
      <c r="O61" s="110">
        <f t="shared" si="15"/>
      </c>
      <c r="P61" s="118"/>
      <c r="Q61" s="109">
        <f t="shared" si="16"/>
      </c>
      <c r="R61" s="110">
        <f t="shared" si="17"/>
      </c>
      <c r="S61" s="120">
        <f t="shared" si="18"/>
      </c>
      <c r="T61" s="121"/>
      <c r="U61" s="122">
        <f t="shared" si="19"/>
      </c>
      <c r="V61" s="123">
        <f t="shared" si="20"/>
      </c>
      <c r="W61" s="124">
        <f t="shared" si="21"/>
      </c>
    </row>
    <row r="62" spans="1:23" ht="25.5">
      <c r="A62" s="80"/>
      <c r="B62" s="125"/>
      <c r="C62" s="100"/>
      <c r="D62" s="100"/>
      <c r="E62" s="100"/>
      <c r="F62" s="130"/>
      <c r="G62" s="128"/>
      <c r="H62" s="116"/>
      <c r="I62" s="117"/>
      <c r="J62" s="110" t="str">
        <f t="shared" si="11"/>
        <v> </v>
      </c>
      <c r="K62" s="118"/>
      <c r="L62" s="119" t="str">
        <f t="shared" si="12"/>
        <v> </v>
      </c>
      <c r="M62" s="109">
        <f t="shared" si="13"/>
      </c>
      <c r="N62" s="120">
        <f t="shared" si="14"/>
      </c>
      <c r="O62" s="110">
        <f t="shared" si="15"/>
      </c>
      <c r="P62" s="118"/>
      <c r="Q62" s="109">
        <f t="shared" si="16"/>
      </c>
      <c r="R62" s="110">
        <f t="shared" si="17"/>
      </c>
      <c r="S62" s="120">
        <f t="shared" si="18"/>
      </c>
      <c r="T62" s="121"/>
      <c r="U62" s="122">
        <f t="shared" si="19"/>
      </c>
      <c r="V62" s="123">
        <f t="shared" si="20"/>
      </c>
      <c r="W62" s="124">
        <f t="shared" si="21"/>
      </c>
    </row>
    <row r="63" spans="1:23" ht="25.5">
      <c r="A63" s="80"/>
      <c r="B63" s="99"/>
      <c r="C63" s="100"/>
      <c r="D63" s="100"/>
      <c r="E63" s="100"/>
      <c r="F63" s="130"/>
      <c r="G63" s="127"/>
      <c r="H63" s="116"/>
      <c r="I63" s="117"/>
      <c r="J63" s="110" t="str">
        <f t="shared" si="11"/>
        <v> </v>
      </c>
      <c r="K63" s="118"/>
      <c r="L63" s="119" t="str">
        <f t="shared" si="12"/>
        <v> </v>
      </c>
      <c r="M63" s="109">
        <f t="shared" si="13"/>
      </c>
      <c r="N63" s="120">
        <f t="shared" si="14"/>
      </c>
      <c r="O63" s="110">
        <f t="shared" si="15"/>
      </c>
      <c r="P63" s="118"/>
      <c r="Q63" s="109">
        <f t="shared" si="16"/>
      </c>
      <c r="R63" s="110">
        <f t="shared" si="17"/>
      </c>
      <c r="S63" s="120">
        <f t="shared" si="18"/>
      </c>
      <c r="T63" s="121"/>
      <c r="U63" s="122">
        <f t="shared" si="19"/>
      </c>
      <c r="V63" s="123">
        <f t="shared" si="20"/>
      </c>
      <c r="W63" s="124">
        <f t="shared" si="21"/>
      </c>
    </row>
    <row r="64" spans="1:23" ht="25.5">
      <c r="A64" s="80"/>
      <c r="B64" s="99"/>
      <c r="C64" s="100"/>
      <c r="D64" s="100"/>
      <c r="E64" s="100"/>
      <c r="F64" s="130"/>
      <c r="G64" s="128"/>
      <c r="H64" s="116"/>
      <c r="I64" s="117"/>
      <c r="J64" s="110" t="str">
        <f t="shared" si="11"/>
        <v> </v>
      </c>
      <c r="K64" s="118"/>
      <c r="L64" s="119" t="str">
        <f t="shared" si="12"/>
        <v> </v>
      </c>
      <c r="M64" s="109">
        <f t="shared" si="13"/>
      </c>
      <c r="N64" s="120">
        <f t="shared" si="14"/>
      </c>
      <c r="O64" s="110">
        <f t="shared" si="15"/>
      </c>
      <c r="P64" s="118"/>
      <c r="Q64" s="109">
        <f t="shared" si="16"/>
      </c>
      <c r="R64" s="110">
        <f t="shared" si="17"/>
      </c>
      <c r="S64" s="120">
        <f t="shared" si="18"/>
      </c>
      <c r="T64" s="121"/>
      <c r="U64" s="122">
        <f t="shared" si="19"/>
      </c>
      <c r="V64" s="123">
        <f t="shared" si="20"/>
      </c>
      <c r="W64" s="124">
        <f t="shared" si="21"/>
      </c>
    </row>
    <row r="65" spans="1:23" ht="25.5">
      <c r="A65" s="80"/>
      <c r="B65" s="99"/>
      <c r="C65" s="100"/>
      <c r="D65" s="100"/>
      <c r="E65" s="100"/>
      <c r="F65" s="130"/>
      <c r="G65" s="127"/>
      <c r="H65" s="116"/>
      <c r="I65" s="117"/>
      <c r="J65" s="110" t="str">
        <f t="shared" si="11"/>
        <v> </v>
      </c>
      <c r="K65" s="118"/>
      <c r="L65" s="119" t="str">
        <f t="shared" si="12"/>
        <v> </v>
      </c>
      <c r="M65" s="109">
        <f t="shared" si="13"/>
      </c>
      <c r="N65" s="120">
        <f t="shared" si="14"/>
      </c>
      <c r="O65" s="110">
        <f t="shared" si="15"/>
      </c>
      <c r="P65" s="118"/>
      <c r="Q65" s="109">
        <f t="shared" si="16"/>
      </c>
      <c r="R65" s="110">
        <f t="shared" si="17"/>
      </c>
      <c r="S65" s="120">
        <f t="shared" si="18"/>
      </c>
      <c r="T65" s="121"/>
      <c r="U65" s="122">
        <f t="shared" si="19"/>
      </c>
      <c r="V65" s="123">
        <f t="shared" si="20"/>
      </c>
      <c r="W65" s="124">
        <f t="shared" si="21"/>
      </c>
    </row>
    <row r="66" spans="1:23" ht="25.5">
      <c r="A66" s="80"/>
      <c r="B66" s="99"/>
      <c r="C66" s="100"/>
      <c r="D66" s="100"/>
      <c r="E66" s="100"/>
      <c r="F66" s="130"/>
      <c r="G66" s="127"/>
      <c r="H66" s="116"/>
      <c r="I66" s="117"/>
      <c r="J66" s="110" t="str">
        <f t="shared" si="11"/>
        <v> </v>
      </c>
      <c r="K66" s="118"/>
      <c r="L66" s="119" t="str">
        <f t="shared" si="12"/>
        <v> </v>
      </c>
      <c r="M66" s="109">
        <f t="shared" si="13"/>
      </c>
      <c r="N66" s="120">
        <f t="shared" si="14"/>
      </c>
      <c r="O66" s="110">
        <f t="shared" si="15"/>
      </c>
      <c r="P66" s="118"/>
      <c r="Q66" s="109">
        <f t="shared" si="16"/>
      </c>
      <c r="R66" s="110">
        <f t="shared" si="17"/>
      </c>
      <c r="S66" s="120">
        <f t="shared" si="18"/>
      </c>
      <c r="T66" s="121"/>
      <c r="U66" s="122">
        <f t="shared" si="19"/>
      </c>
      <c r="V66" s="123">
        <f t="shared" si="20"/>
      </c>
      <c r="W66" s="124">
        <f t="shared" si="21"/>
      </c>
    </row>
    <row r="67" spans="1:23" ht="25.5">
      <c r="A67" s="80"/>
      <c r="B67" s="99"/>
      <c r="C67" s="100"/>
      <c r="D67" s="100"/>
      <c r="E67" s="100"/>
      <c r="F67" s="130"/>
      <c r="G67" s="127"/>
      <c r="H67" s="116"/>
      <c r="I67" s="117"/>
      <c r="J67" s="110" t="str">
        <f t="shared" si="11"/>
        <v> </v>
      </c>
      <c r="K67" s="118"/>
      <c r="L67" s="119" t="str">
        <f t="shared" si="12"/>
        <v> </v>
      </c>
      <c r="M67" s="109">
        <f t="shared" si="13"/>
      </c>
      <c r="N67" s="120">
        <f t="shared" si="14"/>
      </c>
      <c r="O67" s="110">
        <f t="shared" si="15"/>
      </c>
      <c r="P67" s="118"/>
      <c r="Q67" s="109">
        <f t="shared" si="16"/>
      </c>
      <c r="R67" s="110">
        <f t="shared" si="17"/>
      </c>
      <c r="S67" s="120">
        <f t="shared" si="18"/>
      </c>
      <c r="T67" s="121"/>
      <c r="U67" s="122">
        <f t="shared" si="19"/>
      </c>
      <c r="V67" s="123">
        <f t="shared" si="20"/>
      </c>
      <c r="W67" s="124">
        <f t="shared" si="21"/>
      </c>
    </row>
    <row r="68" spans="1:23" ht="25.5">
      <c r="A68" s="80"/>
      <c r="B68" s="99"/>
      <c r="C68" s="100"/>
      <c r="D68" s="100"/>
      <c r="E68" s="100"/>
      <c r="F68" s="130"/>
      <c r="G68" s="127"/>
      <c r="H68" s="116"/>
      <c r="I68" s="117"/>
      <c r="J68" s="110" t="str">
        <f t="shared" si="11"/>
        <v> </v>
      </c>
      <c r="K68" s="118"/>
      <c r="L68" s="119" t="str">
        <f t="shared" si="12"/>
        <v> </v>
      </c>
      <c r="M68" s="109">
        <f t="shared" si="13"/>
      </c>
      <c r="N68" s="120">
        <f t="shared" si="14"/>
      </c>
      <c r="O68" s="110">
        <f t="shared" si="15"/>
      </c>
      <c r="P68" s="118"/>
      <c r="Q68" s="109">
        <f t="shared" si="16"/>
      </c>
      <c r="R68" s="110">
        <f t="shared" si="17"/>
      </c>
      <c r="S68" s="120">
        <f t="shared" si="18"/>
      </c>
      <c r="T68" s="121"/>
      <c r="U68" s="122">
        <f t="shared" si="19"/>
      </c>
      <c r="V68" s="123">
        <f t="shared" si="20"/>
      </c>
      <c r="W68" s="124">
        <f t="shared" si="21"/>
      </c>
    </row>
    <row r="69" spans="1:23" ht="25.5">
      <c r="A69" s="80"/>
      <c r="B69" s="99"/>
      <c r="C69" s="100"/>
      <c r="D69" s="100"/>
      <c r="E69" s="100"/>
      <c r="F69" s="130"/>
      <c r="G69" s="127"/>
      <c r="H69" s="116"/>
      <c r="I69" s="117"/>
      <c r="J69" s="110" t="str">
        <f t="shared" si="11"/>
        <v> </v>
      </c>
      <c r="K69" s="118"/>
      <c r="L69" s="119" t="str">
        <f t="shared" si="12"/>
        <v> </v>
      </c>
      <c r="M69" s="109">
        <f t="shared" si="13"/>
      </c>
      <c r="N69" s="120">
        <f t="shared" si="14"/>
      </c>
      <c r="O69" s="110">
        <f t="shared" si="15"/>
      </c>
      <c r="P69" s="118"/>
      <c r="Q69" s="109">
        <f t="shared" si="16"/>
      </c>
      <c r="R69" s="110">
        <f t="shared" si="17"/>
      </c>
      <c r="S69" s="120">
        <f t="shared" si="18"/>
      </c>
      <c r="T69" s="121"/>
      <c r="U69" s="122">
        <f t="shared" si="19"/>
      </c>
      <c r="V69" s="123">
        <f t="shared" si="20"/>
      </c>
      <c r="W69" s="124">
        <f t="shared" si="21"/>
      </c>
    </row>
    <row r="70" spans="1:23" ht="25.5">
      <c r="A70" s="80"/>
      <c r="B70" s="99"/>
      <c r="C70" s="100"/>
      <c r="D70" s="100"/>
      <c r="E70" s="100"/>
      <c r="F70" s="130"/>
      <c r="G70" s="127"/>
      <c r="H70" s="116"/>
      <c r="I70" s="117"/>
      <c r="J70" s="110" t="str">
        <f t="shared" si="11"/>
        <v> </v>
      </c>
      <c r="K70" s="118"/>
      <c r="L70" s="119" t="str">
        <f t="shared" si="12"/>
        <v> </v>
      </c>
      <c r="M70" s="109">
        <f t="shared" si="13"/>
      </c>
      <c r="N70" s="120">
        <f t="shared" si="14"/>
      </c>
      <c r="O70" s="110">
        <f t="shared" si="15"/>
      </c>
      <c r="P70" s="118"/>
      <c r="Q70" s="109">
        <f t="shared" si="16"/>
      </c>
      <c r="R70" s="110">
        <f t="shared" si="17"/>
      </c>
      <c r="S70" s="120">
        <f t="shared" si="18"/>
      </c>
      <c r="T70" s="121"/>
      <c r="U70" s="122">
        <f t="shared" si="19"/>
      </c>
      <c r="V70" s="123">
        <f t="shared" si="20"/>
      </c>
      <c r="W70" s="124">
        <f t="shared" si="21"/>
      </c>
    </row>
    <row r="71" spans="1:23" ht="25.5">
      <c r="A71" s="80"/>
      <c r="B71" s="99"/>
      <c r="C71" s="100"/>
      <c r="D71" s="100"/>
      <c r="E71" s="100"/>
      <c r="F71" s="130"/>
      <c r="G71" s="127"/>
      <c r="H71" s="116"/>
      <c r="I71" s="117"/>
      <c r="J71" s="110" t="str">
        <f t="shared" si="11"/>
        <v> </v>
      </c>
      <c r="K71" s="118"/>
      <c r="L71" s="119" t="str">
        <f t="shared" si="12"/>
        <v> </v>
      </c>
      <c r="M71" s="109">
        <f t="shared" si="13"/>
      </c>
      <c r="N71" s="120">
        <f t="shared" si="14"/>
      </c>
      <c r="O71" s="110">
        <f t="shared" si="15"/>
      </c>
      <c r="P71" s="118"/>
      <c r="Q71" s="109">
        <f t="shared" si="16"/>
      </c>
      <c r="R71" s="110">
        <f t="shared" si="17"/>
      </c>
      <c r="S71" s="120">
        <f t="shared" si="18"/>
      </c>
      <c r="T71" s="121"/>
      <c r="U71" s="122">
        <f t="shared" si="19"/>
      </c>
      <c r="V71" s="123">
        <f t="shared" si="20"/>
      </c>
      <c r="W71" s="124">
        <f t="shared" si="21"/>
      </c>
    </row>
    <row r="72" spans="1:23" ht="25.5">
      <c r="A72" s="80"/>
      <c r="B72" s="99"/>
      <c r="C72" s="100"/>
      <c r="D72" s="100"/>
      <c r="E72" s="100"/>
      <c r="F72" s="130"/>
      <c r="G72" s="127"/>
      <c r="H72" s="116"/>
      <c r="I72" s="117"/>
      <c r="J72" s="110" t="str">
        <f aca="true" t="shared" si="22" ref="J72:J103">IF(ISBLANK(I72)," ",IF(I72=$AE$2,0.9)+IF(I72=$AF$2,0.9)+IF(I72=$AG$2,0.9)+IF(I72=$AH$2,0.6)+IF(I72=$AI$2,0.3)+IF(I72=$AJ$2,0)+IF(I72=$AK$2,-5)+IF(I72=$AL$2,-5)+IF(I72=$AM$2,-5))</f>
        <v> </v>
      </c>
      <c r="K72" s="118"/>
      <c r="L72" s="119" t="str">
        <f aca="true" t="shared" si="23" ref="L72:L88">IF(ISBLANK(K72)," ",IF(K72&lt;0.1,-5,0))</f>
        <v> </v>
      </c>
      <c r="M72" s="109">
        <f aca="true" t="shared" si="24" ref="M72:M103">IF(ISBLANK(K72),"",+(+K72*10)+0.4)</f>
      </c>
      <c r="N72" s="120">
        <f aca="true" t="shared" si="25" ref="N72:N103">IF(ISBLANK(K72),"",50.81917+(-1.79164*M72))</f>
      </c>
      <c r="O72" s="110">
        <f aca="true" t="shared" si="26" ref="O72:O103">IF(ISBLANK(K72),"",IF(N72&gt;48.3,48.3,N72))</f>
      </c>
      <c r="P72" s="118"/>
      <c r="Q72" s="109">
        <f aca="true" t="shared" si="27" ref="Q72:Q103">IF(ISBLANK(P72),"",IF(AND(G72&lt;45.6,G72&gt;1),2.2)+IF(AND(G72&lt;50.6,G72&gt;45.5),2.3)+IF(AND(G72&lt;55.6,G72&gt;50.5),2.4)+IF(AND(G72&lt;60.6,G72&gt;55.5),2.5)+IF(AND(G72&lt;65.61,G72&gt;60.5),2.6)+IF(AND(G72&lt;70.6,G72&gt;65.5),2.7)+IF(AND(G72&lt;75.6,G72&gt;70.5),2.8)+IF(AND(G72&lt;80.6,G72&gt;75.5),2.9)+IF(AND(G72&lt;85.6,G72&gt;80.5),3)+IF(AND(G72&lt;90.6,G72&gt;85.5),3.1)+IF(G72&gt;90.5,3.2))</f>
      </c>
      <c r="R72" s="110">
        <f aca="true" t="shared" si="28" ref="R72:R103">IF(ISBLANK(P72),"",+(P72-Q72)*10)</f>
      </c>
      <c r="S72" s="120">
        <f aca="true" t="shared" si="29" ref="S72:S103">IF(ISBLANK(P72),"",+(P72/G72)*100)</f>
      </c>
      <c r="T72" s="121"/>
      <c r="U72" s="122">
        <f aca="true" t="shared" si="30" ref="U72:U103">IF(ISBLANK(P72),"",+T72+R72+O72+L72+J72)</f>
      </c>
      <c r="V72" s="123">
        <f aca="true" t="shared" si="31" ref="V72:V103">IF(ISBLANK(P72),"",OR(AND(G72&lt;45,G72&gt;1),G72&gt;85,J72&lt;0,AND(K72&lt;0.1,K72&gt;0.01),M72&gt;2.99,P72&lt;Q72,U72&lt;50))</f>
      </c>
      <c r="W72" s="124">
        <f aca="true" t="shared" si="32" ref="W72:W103">IF(ISBLANK(P72),"",IF(V72=TRUE,"No","Yes"))</f>
      </c>
    </row>
    <row r="73" spans="1:23" ht="25.5">
      <c r="A73" s="80"/>
      <c r="B73" s="99"/>
      <c r="C73" s="100"/>
      <c r="D73" s="100"/>
      <c r="E73" s="100"/>
      <c r="F73" s="130"/>
      <c r="G73" s="127"/>
      <c r="H73" s="116"/>
      <c r="I73" s="117"/>
      <c r="J73" s="110" t="str">
        <f t="shared" si="22"/>
        <v> </v>
      </c>
      <c r="K73" s="118"/>
      <c r="L73" s="119" t="str">
        <f t="shared" si="23"/>
        <v> </v>
      </c>
      <c r="M73" s="109">
        <f t="shared" si="24"/>
      </c>
      <c r="N73" s="120">
        <f t="shared" si="25"/>
      </c>
      <c r="O73" s="110">
        <f t="shared" si="26"/>
      </c>
      <c r="P73" s="118"/>
      <c r="Q73" s="109">
        <f t="shared" si="27"/>
      </c>
      <c r="R73" s="110">
        <f t="shared" si="28"/>
      </c>
      <c r="S73" s="120">
        <f t="shared" si="29"/>
      </c>
      <c r="T73" s="121"/>
      <c r="U73" s="122">
        <f t="shared" si="30"/>
      </c>
      <c r="V73" s="123">
        <f t="shared" si="31"/>
      </c>
      <c r="W73" s="124">
        <f t="shared" si="32"/>
      </c>
    </row>
    <row r="74" spans="1:23" ht="25.5">
      <c r="A74" s="80"/>
      <c r="B74" s="99"/>
      <c r="C74" s="100"/>
      <c r="D74" s="100"/>
      <c r="E74" s="100"/>
      <c r="F74" s="130"/>
      <c r="G74" s="127"/>
      <c r="H74" s="116"/>
      <c r="I74" s="117"/>
      <c r="J74" s="110" t="str">
        <f t="shared" si="22"/>
        <v> </v>
      </c>
      <c r="K74" s="118"/>
      <c r="L74" s="119" t="str">
        <f t="shared" si="23"/>
        <v> </v>
      </c>
      <c r="M74" s="109">
        <f t="shared" si="24"/>
      </c>
      <c r="N74" s="120">
        <f t="shared" si="25"/>
      </c>
      <c r="O74" s="110">
        <f t="shared" si="26"/>
      </c>
      <c r="P74" s="118"/>
      <c r="Q74" s="109">
        <f t="shared" si="27"/>
      </c>
      <c r="R74" s="110">
        <f t="shared" si="28"/>
      </c>
      <c r="S74" s="120">
        <f t="shared" si="29"/>
      </c>
      <c r="T74" s="121"/>
      <c r="U74" s="122">
        <f t="shared" si="30"/>
      </c>
      <c r="V74" s="123">
        <f t="shared" si="31"/>
      </c>
      <c r="W74" s="124">
        <f t="shared" si="32"/>
      </c>
    </row>
    <row r="75" spans="1:23" ht="25.5">
      <c r="A75" s="80"/>
      <c r="B75" s="99"/>
      <c r="C75" s="100"/>
      <c r="D75" s="100"/>
      <c r="E75" s="100"/>
      <c r="F75" s="130"/>
      <c r="G75" s="127"/>
      <c r="H75" s="116"/>
      <c r="I75" s="117"/>
      <c r="J75" s="110" t="str">
        <f t="shared" si="22"/>
        <v> </v>
      </c>
      <c r="K75" s="118"/>
      <c r="L75" s="119" t="str">
        <f t="shared" si="23"/>
        <v> </v>
      </c>
      <c r="M75" s="109">
        <f t="shared" si="24"/>
      </c>
      <c r="N75" s="120">
        <f t="shared" si="25"/>
      </c>
      <c r="O75" s="110">
        <f t="shared" si="26"/>
      </c>
      <c r="P75" s="118"/>
      <c r="Q75" s="109">
        <f t="shared" si="27"/>
      </c>
      <c r="R75" s="110">
        <f t="shared" si="28"/>
      </c>
      <c r="S75" s="120">
        <f t="shared" si="29"/>
      </c>
      <c r="T75" s="121"/>
      <c r="U75" s="122">
        <f t="shared" si="30"/>
      </c>
      <c r="V75" s="123">
        <f t="shared" si="31"/>
      </c>
      <c r="W75" s="124">
        <f t="shared" si="32"/>
      </c>
    </row>
    <row r="76" spans="1:23" ht="25.5">
      <c r="A76" s="80"/>
      <c r="B76" s="99"/>
      <c r="C76" s="100"/>
      <c r="D76" s="100"/>
      <c r="E76" s="100"/>
      <c r="F76" s="130"/>
      <c r="G76" s="127"/>
      <c r="H76" s="116"/>
      <c r="I76" s="117"/>
      <c r="J76" s="110" t="str">
        <f t="shared" si="22"/>
        <v> </v>
      </c>
      <c r="K76" s="118"/>
      <c r="L76" s="119" t="str">
        <f t="shared" si="23"/>
        <v> </v>
      </c>
      <c r="M76" s="109">
        <f t="shared" si="24"/>
      </c>
      <c r="N76" s="120">
        <f t="shared" si="25"/>
      </c>
      <c r="O76" s="110">
        <f t="shared" si="26"/>
      </c>
      <c r="P76" s="118"/>
      <c r="Q76" s="109">
        <f t="shared" si="27"/>
      </c>
      <c r="R76" s="110">
        <f t="shared" si="28"/>
      </c>
      <c r="S76" s="120">
        <f t="shared" si="29"/>
      </c>
      <c r="T76" s="121"/>
      <c r="U76" s="122">
        <f t="shared" si="30"/>
      </c>
      <c r="V76" s="123">
        <f t="shared" si="31"/>
      </c>
      <c r="W76" s="124">
        <f t="shared" si="32"/>
      </c>
    </row>
    <row r="77" spans="1:23" ht="25.5">
      <c r="A77" s="80"/>
      <c r="B77" s="99"/>
      <c r="C77" s="100"/>
      <c r="D77" s="100"/>
      <c r="E77" s="100"/>
      <c r="F77" s="130"/>
      <c r="G77" s="127"/>
      <c r="H77" s="116"/>
      <c r="I77" s="117"/>
      <c r="J77" s="110" t="str">
        <f t="shared" si="22"/>
        <v> </v>
      </c>
      <c r="K77" s="118"/>
      <c r="L77" s="119" t="str">
        <f t="shared" si="23"/>
        <v> </v>
      </c>
      <c r="M77" s="109">
        <f t="shared" si="24"/>
      </c>
      <c r="N77" s="120">
        <f t="shared" si="25"/>
      </c>
      <c r="O77" s="110">
        <f t="shared" si="26"/>
      </c>
      <c r="P77" s="118"/>
      <c r="Q77" s="109">
        <f t="shared" si="27"/>
      </c>
      <c r="R77" s="110">
        <f t="shared" si="28"/>
      </c>
      <c r="S77" s="120">
        <f t="shared" si="29"/>
      </c>
      <c r="T77" s="121"/>
      <c r="U77" s="122">
        <f t="shared" si="30"/>
      </c>
      <c r="V77" s="123">
        <f t="shared" si="31"/>
      </c>
      <c r="W77" s="124">
        <f t="shared" si="32"/>
      </c>
    </row>
    <row r="78" spans="1:23" ht="25.5">
      <c r="A78" s="80"/>
      <c r="B78" s="99"/>
      <c r="C78" s="100"/>
      <c r="D78" s="100"/>
      <c r="E78" s="100"/>
      <c r="F78" s="130"/>
      <c r="G78" s="127"/>
      <c r="H78" s="116"/>
      <c r="I78" s="117"/>
      <c r="J78" s="110" t="str">
        <f t="shared" si="22"/>
        <v> </v>
      </c>
      <c r="K78" s="118"/>
      <c r="L78" s="119" t="str">
        <f t="shared" si="23"/>
        <v> </v>
      </c>
      <c r="M78" s="109">
        <f t="shared" si="24"/>
      </c>
      <c r="N78" s="120">
        <f t="shared" si="25"/>
      </c>
      <c r="O78" s="110">
        <f t="shared" si="26"/>
      </c>
      <c r="P78" s="118"/>
      <c r="Q78" s="109">
        <f t="shared" si="27"/>
      </c>
      <c r="R78" s="110">
        <f t="shared" si="28"/>
      </c>
      <c r="S78" s="120">
        <f t="shared" si="29"/>
      </c>
      <c r="T78" s="121"/>
      <c r="U78" s="122">
        <f t="shared" si="30"/>
      </c>
      <c r="V78" s="123">
        <f t="shared" si="31"/>
      </c>
      <c r="W78" s="124">
        <f t="shared" si="32"/>
      </c>
    </row>
    <row r="79" spans="1:23" ht="25.5">
      <c r="A79" s="80"/>
      <c r="B79" s="99"/>
      <c r="C79" s="100"/>
      <c r="D79" s="100"/>
      <c r="E79" s="100"/>
      <c r="F79" s="130"/>
      <c r="G79" s="127"/>
      <c r="H79" s="116"/>
      <c r="I79" s="117"/>
      <c r="J79" s="110" t="str">
        <f t="shared" si="22"/>
        <v> </v>
      </c>
      <c r="K79" s="118"/>
      <c r="L79" s="119" t="str">
        <f t="shared" si="23"/>
        <v> </v>
      </c>
      <c r="M79" s="109">
        <f t="shared" si="24"/>
      </c>
      <c r="N79" s="120">
        <f t="shared" si="25"/>
      </c>
      <c r="O79" s="110">
        <f t="shared" si="26"/>
      </c>
      <c r="P79" s="118"/>
      <c r="Q79" s="109">
        <f t="shared" si="27"/>
      </c>
      <c r="R79" s="110">
        <f t="shared" si="28"/>
      </c>
      <c r="S79" s="120">
        <f t="shared" si="29"/>
      </c>
      <c r="T79" s="121"/>
      <c r="U79" s="122">
        <f t="shared" si="30"/>
      </c>
      <c r="V79" s="123">
        <f t="shared" si="31"/>
      </c>
      <c r="W79" s="124">
        <f t="shared" si="32"/>
      </c>
    </row>
    <row r="80" spans="1:23" ht="25.5">
      <c r="A80" s="80"/>
      <c r="B80" s="99"/>
      <c r="C80" s="100"/>
      <c r="D80" s="100"/>
      <c r="E80" s="100"/>
      <c r="F80" s="130"/>
      <c r="G80" s="127"/>
      <c r="H80" s="116"/>
      <c r="I80" s="117"/>
      <c r="J80" s="110" t="str">
        <f t="shared" si="22"/>
        <v> </v>
      </c>
      <c r="K80" s="118"/>
      <c r="L80" s="119" t="str">
        <f t="shared" si="23"/>
        <v> </v>
      </c>
      <c r="M80" s="109">
        <f t="shared" si="24"/>
      </c>
      <c r="N80" s="120">
        <f t="shared" si="25"/>
      </c>
      <c r="O80" s="110">
        <f t="shared" si="26"/>
      </c>
      <c r="P80" s="118"/>
      <c r="Q80" s="109">
        <f t="shared" si="27"/>
      </c>
      <c r="R80" s="110">
        <f t="shared" si="28"/>
      </c>
      <c r="S80" s="120">
        <f t="shared" si="29"/>
      </c>
      <c r="T80" s="121"/>
      <c r="U80" s="122">
        <f t="shared" si="30"/>
      </c>
      <c r="V80" s="123">
        <f t="shared" si="31"/>
      </c>
      <c r="W80" s="124">
        <f t="shared" si="32"/>
      </c>
    </row>
    <row r="81" spans="1:23" ht="25.5">
      <c r="A81" s="80"/>
      <c r="B81" s="99"/>
      <c r="C81" s="100"/>
      <c r="D81" s="100"/>
      <c r="E81" s="100"/>
      <c r="F81" s="130"/>
      <c r="G81" s="127"/>
      <c r="H81" s="116"/>
      <c r="I81" s="117"/>
      <c r="J81" s="110" t="str">
        <f t="shared" si="22"/>
        <v> </v>
      </c>
      <c r="K81" s="118"/>
      <c r="L81" s="119" t="str">
        <f t="shared" si="23"/>
        <v> </v>
      </c>
      <c r="M81" s="109">
        <f t="shared" si="24"/>
      </c>
      <c r="N81" s="120">
        <f t="shared" si="25"/>
      </c>
      <c r="O81" s="110">
        <f t="shared" si="26"/>
      </c>
      <c r="P81" s="118"/>
      <c r="Q81" s="109">
        <f t="shared" si="27"/>
      </c>
      <c r="R81" s="110">
        <f t="shared" si="28"/>
      </c>
      <c r="S81" s="120">
        <f t="shared" si="29"/>
      </c>
      <c r="T81" s="121"/>
      <c r="U81" s="122">
        <f t="shared" si="30"/>
      </c>
      <c r="V81" s="123">
        <f t="shared" si="31"/>
      </c>
      <c r="W81" s="124">
        <f t="shared" si="32"/>
      </c>
    </row>
    <row r="82" spans="1:23" ht="25.5">
      <c r="A82" s="80"/>
      <c r="B82" s="99"/>
      <c r="C82" s="100"/>
      <c r="D82" s="100"/>
      <c r="E82" s="100"/>
      <c r="F82" s="130"/>
      <c r="G82" s="127"/>
      <c r="H82" s="116"/>
      <c r="I82" s="117"/>
      <c r="J82" s="110" t="str">
        <f t="shared" si="22"/>
        <v> </v>
      </c>
      <c r="K82" s="118"/>
      <c r="L82" s="119" t="str">
        <f t="shared" si="23"/>
        <v> </v>
      </c>
      <c r="M82" s="109">
        <f t="shared" si="24"/>
      </c>
      <c r="N82" s="120">
        <f t="shared" si="25"/>
      </c>
      <c r="O82" s="110">
        <f t="shared" si="26"/>
      </c>
      <c r="P82" s="118"/>
      <c r="Q82" s="109">
        <f t="shared" si="27"/>
      </c>
      <c r="R82" s="110">
        <f t="shared" si="28"/>
      </c>
      <c r="S82" s="120">
        <f t="shared" si="29"/>
      </c>
      <c r="T82" s="121"/>
      <c r="U82" s="122">
        <f t="shared" si="30"/>
      </c>
      <c r="V82" s="123">
        <f t="shared" si="31"/>
      </c>
      <c r="W82" s="124">
        <f t="shared" si="32"/>
      </c>
    </row>
    <row r="83" spans="1:23" ht="25.5">
      <c r="A83" s="80"/>
      <c r="B83" s="99"/>
      <c r="C83" s="100"/>
      <c r="D83" s="100"/>
      <c r="E83" s="100"/>
      <c r="F83" s="130"/>
      <c r="G83" s="127"/>
      <c r="H83" s="116"/>
      <c r="I83" s="117"/>
      <c r="J83" s="110" t="str">
        <f t="shared" si="22"/>
        <v> </v>
      </c>
      <c r="K83" s="118"/>
      <c r="L83" s="119" t="str">
        <f t="shared" si="23"/>
        <v> </v>
      </c>
      <c r="M83" s="109">
        <f t="shared" si="24"/>
      </c>
      <c r="N83" s="120">
        <f t="shared" si="25"/>
      </c>
      <c r="O83" s="110">
        <f t="shared" si="26"/>
      </c>
      <c r="P83" s="118"/>
      <c r="Q83" s="109">
        <f t="shared" si="27"/>
      </c>
      <c r="R83" s="110">
        <f t="shared" si="28"/>
      </c>
      <c r="S83" s="120">
        <f t="shared" si="29"/>
      </c>
      <c r="T83" s="121"/>
      <c r="U83" s="122">
        <f t="shared" si="30"/>
      </c>
      <c r="V83" s="123">
        <f t="shared" si="31"/>
      </c>
      <c r="W83" s="124">
        <f t="shared" si="32"/>
      </c>
    </row>
    <row r="84" spans="1:23" ht="25.5">
      <c r="A84" s="80"/>
      <c r="B84" s="99"/>
      <c r="C84" s="100"/>
      <c r="D84" s="100"/>
      <c r="E84" s="100"/>
      <c r="F84" s="130"/>
      <c r="G84" s="127"/>
      <c r="H84" s="116"/>
      <c r="I84" s="117"/>
      <c r="J84" s="110" t="str">
        <f t="shared" si="22"/>
        <v> </v>
      </c>
      <c r="K84" s="118"/>
      <c r="L84" s="119" t="str">
        <f t="shared" si="23"/>
        <v> </v>
      </c>
      <c r="M84" s="109">
        <f t="shared" si="24"/>
      </c>
      <c r="N84" s="120">
        <f t="shared" si="25"/>
      </c>
      <c r="O84" s="110">
        <f t="shared" si="26"/>
      </c>
      <c r="P84" s="118"/>
      <c r="Q84" s="109">
        <f t="shared" si="27"/>
      </c>
      <c r="R84" s="110">
        <f t="shared" si="28"/>
      </c>
      <c r="S84" s="120">
        <f t="shared" si="29"/>
      </c>
      <c r="T84" s="121"/>
      <c r="U84" s="122">
        <f t="shared" si="30"/>
      </c>
      <c r="V84" s="123">
        <f t="shared" si="31"/>
      </c>
      <c r="W84" s="124">
        <f t="shared" si="32"/>
      </c>
    </row>
    <row r="85" spans="1:23" ht="25.5">
      <c r="A85" s="80"/>
      <c r="B85" s="99"/>
      <c r="C85" s="100"/>
      <c r="D85" s="100"/>
      <c r="E85" s="100"/>
      <c r="F85" s="130"/>
      <c r="G85" s="127"/>
      <c r="H85" s="116"/>
      <c r="I85" s="117"/>
      <c r="J85" s="110" t="str">
        <f t="shared" si="22"/>
        <v> </v>
      </c>
      <c r="K85" s="118"/>
      <c r="L85" s="119" t="str">
        <f t="shared" si="23"/>
        <v> </v>
      </c>
      <c r="M85" s="109">
        <f t="shared" si="24"/>
      </c>
      <c r="N85" s="120">
        <f t="shared" si="25"/>
      </c>
      <c r="O85" s="110">
        <f t="shared" si="26"/>
      </c>
      <c r="P85" s="118"/>
      <c r="Q85" s="109">
        <f t="shared" si="27"/>
      </c>
      <c r="R85" s="110">
        <f t="shared" si="28"/>
      </c>
      <c r="S85" s="120">
        <f t="shared" si="29"/>
      </c>
      <c r="T85" s="121"/>
      <c r="U85" s="122">
        <f t="shared" si="30"/>
      </c>
      <c r="V85" s="123">
        <f t="shared" si="31"/>
      </c>
      <c r="W85" s="124">
        <f t="shared" si="32"/>
      </c>
    </row>
    <row r="86" spans="1:23" ht="25.5">
      <c r="A86" s="80"/>
      <c r="B86" s="99"/>
      <c r="C86" s="100"/>
      <c r="D86" s="100"/>
      <c r="E86" s="100"/>
      <c r="F86" s="130"/>
      <c r="G86" s="127"/>
      <c r="H86" s="116"/>
      <c r="I86" s="117"/>
      <c r="J86" s="110" t="str">
        <f t="shared" si="22"/>
        <v> </v>
      </c>
      <c r="K86" s="118"/>
      <c r="L86" s="119" t="str">
        <f t="shared" si="23"/>
        <v> </v>
      </c>
      <c r="M86" s="109">
        <f t="shared" si="24"/>
      </c>
      <c r="N86" s="120">
        <f t="shared" si="25"/>
      </c>
      <c r="O86" s="110">
        <f t="shared" si="26"/>
      </c>
      <c r="P86" s="118"/>
      <c r="Q86" s="109">
        <f t="shared" si="27"/>
      </c>
      <c r="R86" s="110">
        <f t="shared" si="28"/>
      </c>
      <c r="S86" s="120">
        <f t="shared" si="29"/>
      </c>
      <c r="T86" s="121"/>
      <c r="U86" s="122">
        <f t="shared" si="30"/>
      </c>
      <c r="V86" s="123">
        <f t="shared" si="31"/>
      </c>
      <c r="W86" s="124">
        <f t="shared" si="32"/>
      </c>
    </row>
    <row r="87" spans="1:23" ht="25.5">
      <c r="A87" s="80"/>
      <c r="B87" s="99"/>
      <c r="C87" s="100"/>
      <c r="D87" s="100"/>
      <c r="E87" s="100"/>
      <c r="F87" s="130"/>
      <c r="G87" s="127"/>
      <c r="H87" s="116"/>
      <c r="I87" s="117"/>
      <c r="J87" s="110" t="str">
        <f t="shared" si="22"/>
        <v> </v>
      </c>
      <c r="K87" s="118"/>
      <c r="L87" s="119" t="str">
        <f t="shared" si="23"/>
        <v> </v>
      </c>
      <c r="M87" s="109">
        <f t="shared" si="24"/>
      </c>
      <c r="N87" s="120">
        <f t="shared" si="25"/>
      </c>
      <c r="O87" s="110">
        <f t="shared" si="26"/>
      </c>
      <c r="P87" s="118"/>
      <c r="Q87" s="109">
        <f t="shared" si="27"/>
      </c>
      <c r="R87" s="110">
        <f t="shared" si="28"/>
      </c>
      <c r="S87" s="120">
        <f t="shared" si="29"/>
      </c>
      <c r="T87" s="121"/>
      <c r="U87" s="122">
        <f t="shared" si="30"/>
      </c>
      <c r="V87" s="123">
        <f t="shared" si="31"/>
      </c>
      <c r="W87" s="124">
        <f t="shared" si="32"/>
      </c>
    </row>
    <row r="88" spans="1:23" ht="25.5">
      <c r="A88" s="80"/>
      <c r="B88" s="99"/>
      <c r="C88" s="100"/>
      <c r="D88" s="100"/>
      <c r="E88" s="100"/>
      <c r="F88" s="130"/>
      <c r="G88" s="127"/>
      <c r="H88" s="116"/>
      <c r="I88" s="117"/>
      <c r="J88" s="110" t="str">
        <f t="shared" si="22"/>
        <v> </v>
      </c>
      <c r="K88" s="118"/>
      <c r="L88" s="119" t="str">
        <f t="shared" si="23"/>
        <v> </v>
      </c>
      <c r="M88" s="109">
        <f t="shared" si="24"/>
      </c>
      <c r="N88" s="120">
        <f t="shared" si="25"/>
      </c>
      <c r="O88" s="110">
        <f t="shared" si="26"/>
      </c>
      <c r="P88" s="118"/>
      <c r="Q88" s="109">
        <f t="shared" si="27"/>
      </c>
      <c r="R88" s="110">
        <f t="shared" si="28"/>
      </c>
      <c r="S88" s="120">
        <f t="shared" si="29"/>
      </c>
      <c r="T88" s="121"/>
      <c r="U88" s="122">
        <f t="shared" si="30"/>
      </c>
      <c r="V88" s="123">
        <f t="shared" si="31"/>
      </c>
      <c r="W88" s="124">
        <f t="shared" si="32"/>
      </c>
    </row>
    <row r="89" spans="1:23" ht="25.5">
      <c r="A89" s="80"/>
      <c r="B89" s="99"/>
      <c r="C89" s="100"/>
      <c r="D89" s="100"/>
      <c r="E89" s="100"/>
      <c r="F89" s="130"/>
      <c r="G89" s="127"/>
      <c r="H89" s="116"/>
      <c r="I89" s="117"/>
      <c r="J89" s="110" t="str">
        <f t="shared" si="22"/>
        <v> </v>
      </c>
      <c r="K89" s="118"/>
      <c r="L89" s="119"/>
      <c r="M89" s="109">
        <f t="shared" si="24"/>
      </c>
      <c r="N89" s="120">
        <f t="shared" si="25"/>
      </c>
      <c r="O89" s="110">
        <f t="shared" si="26"/>
      </c>
      <c r="P89" s="118"/>
      <c r="Q89" s="109">
        <f t="shared" si="27"/>
      </c>
      <c r="R89" s="110">
        <f t="shared" si="28"/>
      </c>
      <c r="S89" s="120">
        <f t="shared" si="29"/>
      </c>
      <c r="T89" s="121"/>
      <c r="U89" s="122">
        <f t="shared" si="30"/>
      </c>
      <c r="V89" s="123">
        <f t="shared" si="31"/>
      </c>
      <c r="W89" s="124">
        <f t="shared" si="32"/>
      </c>
    </row>
    <row r="90" spans="1:23" ht="25.5">
      <c r="A90" s="80"/>
      <c r="B90" s="99"/>
      <c r="C90" s="100"/>
      <c r="D90" s="100"/>
      <c r="E90" s="100"/>
      <c r="F90" s="130"/>
      <c r="G90" s="127"/>
      <c r="H90" s="116"/>
      <c r="I90" s="117"/>
      <c r="J90" s="110" t="str">
        <f t="shared" si="22"/>
        <v> </v>
      </c>
      <c r="K90" s="118"/>
      <c r="L90" s="119" t="str">
        <f aca="true" t="shared" si="33" ref="L90:L121">IF(ISBLANK(K90)," ",IF(K90&lt;0.1,-5,0))</f>
        <v> </v>
      </c>
      <c r="M90" s="109">
        <f t="shared" si="24"/>
      </c>
      <c r="N90" s="120">
        <f t="shared" si="25"/>
      </c>
      <c r="O90" s="110">
        <f t="shared" si="26"/>
      </c>
      <c r="P90" s="118"/>
      <c r="Q90" s="109">
        <f t="shared" si="27"/>
      </c>
      <c r="R90" s="110">
        <f t="shared" si="28"/>
      </c>
      <c r="S90" s="120">
        <f t="shared" si="29"/>
      </c>
      <c r="T90" s="121"/>
      <c r="U90" s="122">
        <f t="shared" si="30"/>
      </c>
      <c r="V90" s="123">
        <f t="shared" si="31"/>
      </c>
      <c r="W90" s="124">
        <f t="shared" si="32"/>
      </c>
    </row>
    <row r="91" spans="1:23" ht="25.5">
      <c r="A91" s="80"/>
      <c r="B91" s="99"/>
      <c r="C91" s="100"/>
      <c r="D91" s="100"/>
      <c r="E91" s="100"/>
      <c r="F91" s="130"/>
      <c r="G91" s="127"/>
      <c r="H91" s="116"/>
      <c r="I91" s="117"/>
      <c r="J91" s="110" t="str">
        <f t="shared" si="22"/>
        <v> </v>
      </c>
      <c r="K91" s="118"/>
      <c r="L91" s="119" t="str">
        <f t="shared" si="33"/>
        <v> </v>
      </c>
      <c r="M91" s="109">
        <f t="shared" si="24"/>
      </c>
      <c r="N91" s="120">
        <f t="shared" si="25"/>
      </c>
      <c r="O91" s="110">
        <f t="shared" si="26"/>
      </c>
      <c r="P91" s="118"/>
      <c r="Q91" s="109">
        <f t="shared" si="27"/>
      </c>
      <c r="R91" s="110">
        <f t="shared" si="28"/>
      </c>
      <c r="S91" s="120">
        <f t="shared" si="29"/>
      </c>
      <c r="T91" s="121"/>
      <c r="U91" s="122">
        <f t="shared" si="30"/>
      </c>
      <c r="V91" s="123">
        <f t="shared" si="31"/>
      </c>
      <c r="W91" s="124">
        <f t="shared" si="32"/>
      </c>
    </row>
    <row r="92" spans="1:23" ht="25.5">
      <c r="A92" s="80"/>
      <c r="B92" s="99"/>
      <c r="C92" s="100"/>
      <c r="D92" s="100"/>
      <c r="E92" s="100"/>
      <c r="F92" s="130"/>
      <c r="G92" s="127"/>
      <c r="H92" s="116"/>
      <c r="I92" s="117"/>
      <c r="J92" s="110" t="str">
        <f t="shared" si="22"/>
        <v> </v>
      </c>
      <c r="K92" s="118"/>
      <c r="L92" s="119" t="str">
        <f t="shared" si="33"/>
        <v> </v>
      </c>
      <c r="M92" s="109">
        <f t="shared" si="24"/>
      </c>
      <c r="N92" s="120">
        <f t="shared" si="25"/>
      </c>
      <c r="O92" s="110">
        <f t="shared" si="26"/>
      </c>
      <c r="P92" s="118"/>
      <c r="Q92" s="109">
        <f t="shared" si="27"/>
      </c>
      <c r="R92" s="110">
        <f t="shared" si="28"/>
      </c>
      <c r="S92" s="120">
        <f t="shared" si="29"/>
      </c>
      <c r="T92" s="121"/>
      <c r="U92" s="122">
        <f t="shared" si="30"/>
      </c>
      <c r="V92" s="123">
        <f t="shared" si="31"/>
      </c>
      <c r="W92" s="124">
        <f t="shared" si="32"/>
      </c>
    </row>
    <row r="93" spans="1:23" ht="25.5">
      <c r="A93" s="80"/>
      <c r="B93" s="99"/>
      <c r="C93" s="100"/>
      <c r="D93" s="100"/>
      <c r="E93" s="100"/>
      <c r="F93" s="130"/>
      <c r="G93" s="127"/>
      <c r="H93" s="116"/>
      <c r="I93" s="117"/>
      <c r="J93" s="110" t="str">
        <f t="shared" si="22"/>
        <v> </v>
      </c>
      <c r="K93" s="118"/>
      <c r="L93" s="119" t="str">
        <f t="shared" si="33"/>
        <v> </v>
      </c>
      <c r="M93" s="109">
        <f t="shared" si="24"/>
      </c>
      <c r="N93" s="120">
        <f t="shared" si="25"/>
      </c>
      <c r="O93" s="110">
        <f t="shared" si="26"/>
      </c>
      <c r="P93" s="118"/>
      <c r="Q93" s="109">
        <f t="shared" si="27"/>
      </c>
      <c r="R93" s="110">
        <f t="shared" si="28"/>
      </c>
      <c r="S93" s="120">
        <f t="shared" si="29"/>
      </c>
      <c r="T93" s="121"/>
      <c r="U93" s="122">
        <f t="shared" si="30"/>
      </c>
      <c r="V93" s="123">
        <f t="shared" si="31"/>
      </c>
      <c r="W93" s="124">
        <f t="shared" si="32"/>
      </c>
    </row>
    <row r="94" spans="1:23" ht="25.5">
      <c r="A94" s="80"/>
      <c r="B94" s="99"/>
      <c r="C94" s="100"/>
      <c r="D94" s="100"/>
      <c r="E94" s="100"/>
      <c r="F94" s="130"/>
      <c r="G94" s="128"/>
      <c r="H94" s="116"/>
      <c r="I94" s="117"/>
      <c r="J94" s="110" t="str">
        <f t="shared" si="22"/>
        <v> </v>
      </c>
      <c r="K94" s="118"/>
      <c r="L94" s="119" t="str">
        <f t="shared" si="33"/>
        <v> </v>
      </c>
      <c r="M94" s="109">
        <f t="shared" si="24"/>
      </c>
      <c r="N94" s="120">
        <f t="shared" si="25"/>
      </c>
      <c r="O94" s="110">
        <f t="shared" si="26"/>
      </c>
      <c r="P94" s="118"/>
      <c r="Q94" s="109">
        <f t="shared" si="27"/>
      </c>
      <c r="R94" s="110">
        <f t="shared" si="28"/>
      </c>
      <c r="S94" s="120">
        <f t="shared" si="29"/>
      </c>
      <c r="T94" s="121"/>
      <c r="U94" s="122">
        <f t="shared" si="30"/>
      </c>
      <c r="V94" s="123">
        <f t="shared" si="31"/>
      </c>
      <c r="W94" s="124">
        <f t="shared" si="32"/>
      </c>
    </row>
    <row r="95" spans="1:23" ht="25.5">
      <c r="A95" s="80"/>
      <c r="B95" s="99"/>
      <c r="C95" s="100"/>
      <c r="D95" s="100"/>
      <c r="E95" s="100"/>
      <c r="F95" s="130"/>
      <c r="G95" s="127"/>
      <c r="H95" s="116"/>
      <c r="I95" s="117"/>
      <c r="J95" s="110" t="str">
        <f t="shared" si="22"/>
        <v> </v>
      </c>
      <c r="K95" s="118"/>
      <c r="L95" s="119" t="str">
        <f t="shared" si="33"/>
        <v> </v>
      </c>
      <c r="M95" s="109">
        <f t="shared" si="24"/>
      </c>
      <c r="N95" s="120">
        <f t="shared" si="25"/>
      </c>
      <c r="O95" s="110">
        <f t="shared" si="26"/>
      </c>
      <c r="P95" s="118"/>
      <c r="Q95" s="109">
        <f t="shared" si="27"/>
      </c>
      <c r="R95" s="110">
        <f t="shared" si="28"/>
      </c>
      <c r="S95" s="120">
        <f t="shared" si="29"/>
      </c>
      <c r="T95" s="121"/>
      <c r="U95" s="122">
        <f t="shared" si="30"/>
      </c>
      <c r="V95" s="123">
        <f t="shared" si="31"/>
      </c>
      <c r="W95" s="124">
        <f t="shared" si="32"/>
      </c>
    </row>
    <row r="96" spans="1:23" ht="25.5">
      <c r="A96" s="80"/>
      <c r="B96" s="99"/>
      <c r="C96" s="100"/>
      <c r="D96" s="100"/>
      <c r="E96" s="100"/>
      <c r="F96" s="130"/>
      <c r="G96" s="127"/>
      <c r="H96" s="116"/>
      <c r="I96" s="117"/>
      <c r="J96" s="110" t="str">
        <f t="shared" si="22"/>
        <v> </v>
      </c>
      <c r="K96" s="118"/>
      <c r="L96" s="119" t="str">
        <f t="shared" si="33"/>
        <v> </v>
      </c>
      <c r="M96" s="109">
        <f t="shared" si="24"/>
      </c>
      <c r="N96" s="120">
        <f t="shared" si="25"/>
      </c>
      <c r="O96" s="110">
        <f t="shared" si="26"/>
      </c>
      <c r="P96" s="118"/>
      <c r="Q96" s="109">
        <f t="shared" si="27"/>
      </c>
      <c r="R96" s="110">
        <f t="shared" si="28"/>
      </c>
      <c r="S96" s="120">
        <f t="shared" si="29"/>
      </c>
      <c r="T96" s="121"/>
      <c r="U96" s="122">
        <f t="shared" si="30"/>
      </c>
      <c r="V96" s="123">
        <f t="shared" si="31"/>
      </c>
      <c r="W96" s="124">
        <f t="shared" si="32"/>
      </c>
    </row>
    <row r="97" spans="1:23" ht="25.5">
      <c r="A97" s="80"/>
      <c r="B97" s="99"/>
      <c r="C97" s="100"/>
      <c r="D97" s="100"/>
      <c r="E97" s="100"/>
      <c r="F97" s="130"/>
      <c r="G97" s="128"/>
      <c r="H97" s="116"/>
      <c r="I97" s="117"/>
      <c r="J97" s="110" t="str">
        <f t="shared" si="22"/>
        <v> </v>
      </c>
      <c r="K97" s="118"/>
      <c r="L97" s="119" t="str">
        <f t="shared" si="33"/>
        <v> </v>
      </c>
      <c r="M97" s="109">
        <f t="shared" si="24"/>
      </c>
      <c r="N97" s="120">
        <f t="shared" si="25"/>
      </c>
      <c r="O97" s="110">
        <f t="shared" si="26"/>
      </c>
      <c r="P97" s="118"/>
      <c r="Q97" s="109">
        <f t="shared" si="27"/>
      </c>
      <c r="R97" s="110">
        <f t="shared" si="28"/>
      </c>
      <c r="S97" s="120">
        <f t="shared" si="29"/>
      </c>
      <c r="T97" s="121"/>
      <c r="U97" s="122">
        <f t="shared" si="30"/>
      </c>
      <c r="V97" s="123">
        <f t="shared" si="31"/>
      </c>
      <c r="W97" s="124">
        <f t="shared" si="32"/>
      </c>
    </row>
    <row r="98" spans="1:23" ht="25.5">
      <c r="A98" s="80"/>
      <c r="B98" s="99"/>
      <c r="C98" s="100"/>
      <c r="D98" s="100"/>
      <c r="E98" s="100"/>
      <c r="F98" s="130"/>
      <c r="G98" s="127"/>
      <c r="H98" s="116"/>
      <c r="I98" s="117"/>
      <c r="J98" s="110" t="str">
        <f t="shared" si="22"/>
        <v> </v>
      </c>
      <c r="K98" s="118"/>
      <c r="L98" s="119" t="str">
        <f t="shared" si="33"/>
        <v> </v>
      </c>
      <c r="M98" s="109">
        <f t="shared" si="24"/>
      </c>
      <c r="N98" s="120">
        <f t="shared" si="25"/>
      </c>
      <c r="O98" s="110">
        <f t="shared" si="26"/>
      </c>
      <c r="P98" s="118"/>
      <c r="Q98" s="109">
        <f t="shared" si="27"/>
      </c>
      <c r="R98" s="110">
        <f t="shared" si="28"/>
      </c>
      <c r="S98" s="120">
        <f t="shared" si="29"/>
      </c>
      <c r="T98" s="121"/>
      <c r="U98" s="122">
        <f t="shared" si="30"/>
      </c>
      <c r="V98" s="123">
        <f t="shared" si="31"/>
      </c>
      <c r="W98" s="124">
        <f t="shared" si="32"/>
      </c>
    </row>
    <row r="99" spans="1:23" ht="25.5">
      <c r="A99" s="80"/>
      <c r="B99" s="99"/>
      <c r="C99" s="100"/>
      <c r="D99" s="100"/>
      <c r="E99" s="100"/>
      <c r="F99" s="130"/>
      <c r="G99" s="127"/>
      <c r="H99" s="116"/>
      <c r="I99" s="117"/>
      <c r="J99" s="110" t="str">
        <f t="shared" si="22"/>
        <v> </v>
      </c>
      <c r="K99" s="118"/>
      <c r="L99" s="119" t="str">
        <f t="shared" si="33"/>
        <v> </v>
      </c>
      <c r="M99" s="109">
        <f t="shared" si="24"/>
      </c>
      <c r="N99" s="120">
        <f t="shared" si="25"/>
      </c>
      <c r="O99" s="110">
        <f t="shared" si="26"/>
      </c>
      <c r="P99" s="118"/>
      <c r="Q99" s="109">
        <f t="shared" si="27"/>
      </c>
      <c r="R99" s="110">
        <f t="shared" si="28"/>
      </c>
      <c r="S99" s="120">
        <f t="shared" si="29"/>
      </c>
      <c r="T99" s="121"/>
      <c r="U99" s="122">
        <f t="shared" si="30"/>
      </c>
      <c r="V99" s="123">
        <f t="shared" si="31"/>
      </c>
      <c r="W99" s="124">
        <f t="shared" si="32"/>
      </c>
    </row>
    <row r="100" spans="1:23" ht="25.5">
      <c r="A100" s="80"/>
      <c r="B100" s="99"/>
      <c r="C100" s="100"/>
      <c r="D100" s="100"/>
      <c r="E100" s="100"/>
      <c r="F100" s="130"/>
      <c r="G100" s="127"/>
      <c r="H100" s="116"/>
      <c r="I100" s="117"/>
      <c r="J100" s="110" t="str">
        <f t="shared" si="22"/>
        <v> </v>
      </c>
      <c r="K100" s="118"/>
      <c r="L100" s="119" t="str">
        <f t="shared" si="33"/>
        <v> </v>
      </c>
      <c r="M100" s="109">
        <f t="shared" si="24"/>
      </c>
      <c r="N100" s="120">
        <f t="shared" si="25"/>
      </c>
      <c r="O100" s="110">
        <f t="shared" si="26"/>
      </c>
      <c r="P100" s="118"/>
      <c r="Q100" s="109">
        <f t="shared" si="27"/>
      </c>
      <c r="R100" s="110">
        <f t="shared" si="28"/>
      </c>
      <c r="S100" s="120">
        <f t="shared" si="29"/>
      </c>
      <c r="T100" s="121"/>
      <c r="U100" s="122">
        <f t="shared" si="30"/>
      </c>
      <c r="V100" s="123">
        <f t="shared" si="31"/>
      </c>
      <c r="W100" s="124">
        <f t="shared" si="32"/>
      </c>
    </row>
    <row r="101" spans="1:23" ht="25.5">
      <c r="A101" s="80"/>
      <c r="B101" s="99"/>
      <c r="C101" s="100"/>
      <c r="D101" s="100"/>
      <c r="E101" s="100"/>
      <c r="F101" s="130"/>
      <c r="G101" s="127"/>
      <c r="H101" s="116"/>
      <c r="I101" s="117"/>
      <c r="J101" s="110" t="str">
        <f t="shared" si="22"/>
        <v> </v>
      </c>
      <c r="K101" s="118"/>
      <c r="L101" s="119" t="str">
        <f t="shared" si="33"/>
        <v> </v>
      </c>
      <c r="M101" s="109">
        <f t="shared" si="24"/>
      </c>
      <c r="N101" s="120">
        <f t="shared" si="25"/>
      </c>
      <c r="O101" s="110">
        <f t="shared" si="26"/>
      </c>
      <c r="P101" s="118"/>
      <c r="Q101" s="109">
        <f t="shared" si="27"/>
      </c>
      <c r="R101" s="110">
        <f t="shared" si="28"/>
      </c>
      <c r="S101" s="120">
        <f t="shared" si="29"/>
      </c>
      <c r="T101" s="121"/>
      <c r="U101" s="122">
        <f t="shared" si="30"/>
      </c>
      <c r="V101" s="123">
        <f t="shared" si="31"/>
      </c>
      <c r="W101" s="124">
        <f t="shared" si="32"/>
      </c>
    </row>
    <row r="102" spans="1:23" ht="25.5">
      <c r="A102" s="80"/>
      <c r="B102" s="99"/>
      <c r="C102" s="100"/>
      <c r="D102" s="100"/>
      <c r="E102" s="100"/>
      <c r="F102" s="130"/>
      <c r="G102" s="127"/>
      <c r="H102" s="116"/>
      <c r="I102" s="117"/>
      <c r="J102" s="110" t="str">
        <f t="shared" si="22"/>
        <v> </v>
      </c>
      <c r="K102" s="118"/>
      <c r="L102" s="119" t="str">
        <f t="shared" si="33"/>
        <v> </v>
      </c>
      <c r="M102" s="109">
        <f t="shared" si="24"/>
      </c>
      <c r="N102" s="120">
        <f t="shared" si="25"/>
      </c>
      <c r="O102" s="110">
        <f t="shared" si="26"/>
      </c>
      <c r="P102" s="118"/>
      <c r="Q102" s="109">
        <f t="shared" si="27"/>
      </c>
      <c r="R102" s="110">
        <f t="shared" si="28"/>
      </c>
      <c r="S102" s="120">
        <f t="shared" si="29"/>
      </c>
      <c r="T102" s="121"/>
      <c r="U102" s="122">
        <f t="shared" si="30"/>
      </c>
      <c r="V102" s="123">
        <f t="shared" si="31"/>
      </c>
      <c r="W102" s="124">
        <f t="shared" si="32"/>
      </c>
    </row>
    <row r="103" spans="1:23" ht="25.5">
      <c r="A103" s="80"/>
      <c r="B103" s="99"/>
      <c r="C103" s="100"/>
      <c r="D103" s="100"/>
      <c r="E103" s="100"/>
      <c r="F103" s="130"/>
      <c r="G103" s="127"/>
      <c r="H103" s="116"/>
      <c r="I103" s="117"/>
      <c r="J103" s="110" t="str">
        <f t="shared" si="22"/>
        <v> </v>
      </c>
      <c r="K103" s="118"/>
      <c r="L103" s="119" t="str">
        <f t="shared" si="33"/>
        <v> </v>
      </c>
      <c r="M103" s="109">
        <f t="shared" si="24"/>
      </c>
      <c r="N103" s="120">
        <f t="shared" si="25"/>
      </c>
      <c r="O103" s="110">
        <f t="shared" si="26"/>
      </c>
      <c r="P103" s="118"/>
      <c r="Q103" s="109">
        <f t="shared" si="27"/>
      </c>
      <c r="R103" s="110">
        <f t="shared" si="28"/>
      </c>
      <c r="S103" s="120">
        <f t="shared" si="29"/>
      </c>
      <c r="T103" s="121"/>
      <c r="U103" s="122">
        <f t="shared" si="30"/>
      </c>
      <c r="V103" s="123">
        <f t="shared" si="31"/>
      </c>
      <c r="W103" s="124">
        <f t="shared" si="32"/>
      </c>
    </row>
    <row r="104" spans="1:23" ht="25.5">
      <c r="A104" s="80"/>
      <c r="B104" s="99"/>
      <c r="C104" s="100"/>
      <c r="D104" s="100"/>
      <c r="E104" s="100"/>
      <c r="F104" s="130"/>
      <c r="G104" s="128"/>
      <c r="H104" s="116"/>
      <c r="I104" s="117"/>
      <c r="J104" s="110" t="str">
        <f aca="true" t="shared" si="34" ref="J104:J135">IF(ISBLANK(I104)," ",IF(I104=$AE$2,0.9)+IF(I104=$AF$2,0.9)+IF(I104=$AG$2,0.9)+IF(I104=$AH$2,0.6)+IF(I104=$AI$2,0.3)+IF(I104=$AJ$2,0)+IF(I104=$AK$2,-5)+IF(I104=$AL$2,-5)+IF(I104=$AM$2,-5))</f>
        <v> </v>
      </c>
      <c r="K104" s="118"/>
      <c r="L104" s="119" t="str">
        <f t="shared" si="33"/>
        <v> </v>
      </c>
      <c r="M104" s="109">
        <f aca="true" t="shared" si="35" ref="M104:M135">IF(ISBLANK(K104),"",+(+K104*10)+0.4)</f>
      </c>
      <c r="N104" s="120">
        <f aca="true" t="shared" si="36" ref="N104:N135">IF(ISBLANK(K104),"",50.81917+(-1.79164*M104))</f>
      </c>
      <c r="O104" s="110">
        <f aca="true" t="shared" si="37" ref="O104:O135">IF(ISBLANK(K104),"",IF(N104&gt;48.3,48.3,N104))</f>
      </c>
      <c r="P104" s="118"/>
      <c r="Q104" s="109">
        <f aca="true" t="shared" si="38" ref="Q104:Q135">IF(ISBLANK(P104),"",IF(AND(G104&lt;45.6,G104&gt;1),2.2)+IF(AND(G104&lt;50.6,G104&gt;45.5),2.3)+IF(AND(G104&lt;55.6,G104&gt;50.5),2.4)+IF(AND(G104&lt;60.6,G104&gt;55.5),2.5)+IF(AND(G104&lt;65.61,G104&gt;60.5),2.6)+IF(AND(G104&lt;70.6,G104&gt;65.5),2.7)+IF(AND(G104&lt;75.6,G104&gt;70.5),2.8)+IF(AND(G104&lt;80.6,G104&gt;75.5),2.9)+IF(AND(G104&lt;85.6,G104&gt;80.5),3)+IF(AND(G104&lt;90.6,G104&gt;85.5),3.1)+IF(G104&gt;90.5,3.2))</f>
      </c>
      <c r="R104" s="110">
        <f aca="true" t="shared" si="39" ref="R104:R135">IF(ISBLANK(P104),"",+(P104-Q104)*10)</f>
      </c>
      <c r="S104" s="120">
        <f aca="true" t="shared" si="40" ref="S104:S135">IF(ISBLANK(P104),"",+(P104/G104)*100)</f>
      </c>
      <c r="T104" s="121"/>
      <c r="U104" s="122">
        <f aca="true" t="shared" si="41" ref="U104:U135">IF(ISBLANK(P104),"",+T104+R104+O104+L104+J104)</f>
      </c>
      <c r="V104" s="123">
        <f aca="true" t="shared" si="42" ref="V104:V135">IF(ISBLANK(P104),"",OR(AND(G104&lt;45,G104&gt;1),G104&gt;85,J104&lt;0,AND(K104&lt;0.1,K104&gt;0.01),M104&gt;2.99,P104&lt;Q104,U104&lt;50))</f>
      </c>
      <c r="W104" s="124">
        <f aca="true" t="shared" si="43" ref="W104:W135">IF(ISBLANK(P104),"",IF(V104=TRUE,"No","Yes"))</f>
      </c>
    </row>
    <row r="105" spans="1:23" ht="25.5">
      <c r="A105" s="80"/>
      <c r="B105" s="99"/>
      <c r="C105" s="100"/>
      <c r="D105" s="100"/>
      <c r="E105" s="100"/>
      <c r="F105" s="130"/>
      <c r="G105" s="127"/>
      <c r="H105" s="116"/>
      <c r="I105" s="117"/>
      <c r="J105" s="110" t="str">
        <f t="shared" si="34"/>
        <v> </v>
      </c>
      <c r="K105" s="118"/>
      <c r="L105" s="119" t="str">
        <f t="shared" si="33"/>
        <v> </v>
      </c>
      <c r="M105" s="109">
        <f t="shared" si="35"/>
      </c>
      <c r="N105" s="120">
        <f t="shared" si="36"/>
      </c>
      <c r="O105" s="110">
        <f t="shared" si="37"/>
      </c>
      <c r="P105" s="118"/>
      <c r="Q105" s="109">
        <f t="shared" si="38"/>
      </c>
      <c r="R105" s="110">
        <f t="shared" si="39"/>
      </c>
      <c r="S105" s="120">
        <f t="shared" si="40"/>
      </c>
      <c r="T105" s="121"/>
      <c r="U105" s="122">
        <f t="shared" si="41"/>
      </c>
      <c r="V105" s="123">
        <f t="shared" si="42"/>
      </c>
      <c r="W105" s="124">
        <f t="shared" si="43"/>
      </c>
    </row>
    <row r="106" spans="1:23" ht="25.5">
      <c r="A106" s="80"/>
      <c r="B106" s="99"/>
      <c r="C106" s="100"/>
      <c r="D106" s="100"/>
      <c r="E106" s="100"/>
      <c r="F106" s="130"/>
      <c r="G106" s="127"/>
      <c r="H106" s="116"/>
      <c r="I106" s="117"/>
      <c r="J106" s="110" t="str">
        <f t="shared" si="34"/>
        <v> </v>
      </c>
      <c r="K106" s="118"/>
      <c r="L106" s="119" t="str">
        <f t="shared" si="33"/>
        <v> </v>
      </c>
      <c r="M106" s="109">
        <f t="shared" si="35"/>
      </c>
      <c r="N106" s="120">
        <f t="shared" si="36"/>
      </c>
      <c r="O106" s="110">
        <f t="shared" si="37"/>
      </c>
      <c r="P106" s="118"/>
      <c r="Q106" s="109">
        <f t="shared" si="38"/>
      </c>
      <c r="R106" s="110">
        <f t="shared" si="39"/>
      </c>
      <c r="S106" s="120">
        <f t="shared" si="40"/>
      </c>
      <c r="T106" s="121"/>
      <c r="U106" s="122">
        <f t="shared" si="41"/>
      </c>
      <c r="V106" s="123">
        <f t="shared" si="42"/>
      </c>
      <c r="W106" s="124">
        <f t="shared" si="43"/>
      </c>
    </row>
    <row r="107" spans="1:23" ht="25.5">
      <c r="A107" s="80"/>
      <c r="B107" s="99"/>
      <c r="C107" s="100"/>
      <c r="D107" s="100"/>
      <c r="E107" s="100"/>
      <c r="F107" s="130"/>
      <c r="G107" s="127"/>
      <c r="H107" s="116"/>
      <c r="I107" s="117"/>
      <c r="J107" s="110" t="str">
        <f t="shared" si="34"/>
        <v> </v>
      </c>
      <c r="K107" s="118"/>
      <c r="L107" s="119" t="str">
        <f t="shared" si="33"/>
        <v> </v>
      </c>
      <c r="M107" s="109">
        <f t="shared" si="35"/>
      </c>
      <c r="N107" s="120">
        <f t="shared" si="36"/>
      </c>
      <c r="O107" s="110">
        <f t="shared" si="37"/>
      </c>
      <c r="P107" s="118"/>
      <c r="Q107" s="109">
        <f t="shared" si="38"/>
      </c>
      <c r="R107" s="110">
        <f t="shared" si="39"/>
      </c>
      <c r="S107" s="120">
        <f t="shared" si="40"/>
      </c>
      <c r="T107" s="121"/>
      <c r="U107" s="122">
        <f t="shared" si="41"/>
      </c>
      <c r="V107" s="123">
        <f t="shared" si="42"/>
      </c>
      <c r="W107" s="124">
        <f t="shared" si="43"/>
      </c>
    </row>
    <row r="108" spans="1:23" ht="25.5">
      <c r="A108" s="80"/>
      <c r="B108" s="99"/>
      <c r="C108" s="100"/>
      <c r="D108" s="100"/>
      <c r="E108" s="100"/>
      <c r="F108" s="130"/>
      <c r="G108" s="127"/>
      <c r="H108" s="116"/>
      <c r="I108" s="117"/>
      <c r="J108" s="110" t="str">
        <f t="shared" si="34"/>
        <v> </v>
      </c>
      <c r="K108" s="118"/>
      <c r="L108" s="119" t="str">
        <f t="shared" si="33"/>
        <v> </v>
      </c>
      <c r="M108" s="109">
        <f t="shared" si="35"/>
      </c>
      <c r="N108" s="120">
        <f t="shared" si="36"/>
      </c>
      <c r="O108" s="110">
        <f t="shared" si="37"/>
      </c>
      <c r="P108" s="118"/>
      <c r="Q108" s="109">
        <f t="shared" si="38"/>
      </c>
      <c r="R108" s="110">
        <f t="shared" si="39"/>
      </c>
      <c r="S108" s="120">
        <f t="shared" si="40"/>
      </c>
      <c r="T108" s="121"/>
      <c r="U108" s="122">
        <f t="shared" si="41"/>
      </c>
      <c r="V108" s="123">
        <f t="shared" si="42"/>
      </c>
      <c r="W108" s="124">
        <f t="shared" si="43"/>
      </c>
    </row>
    <row r="109" spans="1:23" ht="25.5">
      <c r="A109" s="80"/>
      <c r="B109" s="99"/>
      <c r="C109" s="100"/>
      <c r="D109" s="100"/>
      <c r="E109" s="100"/>
      <c r="F109" s="130"/>
      <c r="G109" s="127"/>
      <c r="H109" s="116"/>
      <c r="I109" s="117"/>
      <c r="J109" s="110" t="str">
        <f t="shared" si="34"/>
        <v> </v>
      </c>
      <c r="K109" s="118"/>
      <c r="L109" s="119" t="str">
        <f t="shared" si="33"/>
        <v> </v>
      </c>
      <c r="M109" s="109">
        <f t="shared" si="35"/>
      </c>
      <c r="N109" s="120">
        <f t="shared" si="36"/>
      </c>
      <c r="O109" s="110">
        <f t="shared" si="37"/>
      </c>
      <c r="P109" s="118"/>
      <c r="Q109" s="109">
        <f t="shared" si="38"/>
      </c>
      <c r="R109" s="110">
        <f t="shared" si="39"/>
      </c>
      <c r="S109" s="120">
        <f t="shared" si="40"/>
      </c>
      <c r="T109" s="121"/>
      <c r="U109" s="122">
        <f t="shared" si="41"/>
      </c>
      <c r="V109" s="123">
        <f t="shared" si="42"/>
      </c>
      <c r="W109" s="124">
        <f t="shared" si="43"/>
      </c>
    </row>
    <row r="110" spans="1:23" ht="25.5">
      <c r="A110" s="80"/>
      <c r="B110" s="99"/>
      <c r="C110" s="100"/>
      <c r="D110" s="100"/>
      <c r="E110" s="100"/>
      <c r="F110" s="130"/>
      <c r="G110" s="127"/>
      <c r="H110" s="116"/>
      <c r="I110" s="117"/>
      <c r="J110" s="110" t="str">
        <f t="shared" si="34"/>
        <v> </v>
      </c>
      <c r="K110" s="118"/>
      <c r="L110" s="119" t="str">
        <f t="shared" si="33"/>
        <v> </v>
      </c>
      <c r="M110" s="109">
        <f t="shared" si="35"/>
      </c>
      <c r="N110" s="120">
        <f t="shared" si="36"/>
      </c>
      <c r="O110" s="110">
        <f t="shared" si="37"/>
      </c>
      <c r="P110" s="118"/>
      <c r="Q110" s="109">
        <f t="shared" si="38"/>
      </c>
      <c r="R110" s="110">
        <f t="shared" si="39"/>
      </c>
      <c r="S110" s="120">
        <f t="shared" si="40"/>
      </c>
      <c r="T110" s="121"/>
      <c r="U110" s="122">
        <f t="shared" si="41"/>
      </c>
      <c r="V110" s="123">
        <f t="shared" si="42"/>
      </c>
      <c r="W110" s="124">
        <f t="shared" si="43"/>
      </c>
    </row>
    <row r="111" spans="1:23" ht="25.5">
      <c r="A111" s="80"/>
      <c r="B111" s="99"/>
      <c r="C111" s="100"/>
      <c r="D111" s="100"/>
      <c r="E111" s="100"/>
      <c r="F111" s="130"/>
      <c r="G111" s="127"/>
      <c r="H111" s="116"/>
      <c r="I111" s="117"/>
      <c r="J111" s="110" t="str">
        <f t="shared" si="34"/>
        <v> </v>
      </c>
      <c r="K111" s="118"/>
      <c r="L111" s="119" t="str">
        <f t="shared" si="33"/>
        <v> </v>
      </c>
      <c r="M111" s="109">
        <f t="shared" si="35"/>
      </c>
      <c r="N111" s="120">
        <f t="shared" si="36"/>
      </c>
      <c r="O111" s="110">
        <f t="shared" si="37"/>
      </c>
      <c r="P111" s="118"/>
      <c r="Q111" s="109">
        <f t="shared" si="38"/>
      </c>
      <c r="R111" s="110">
        <f t="shared" si="39"/>
      </c>
      <c r="S111" s="120">
        <f t="shared" si="40"/>
      </c>
      <c r="T111" s="121"/>
      <c r="U111" s="122">
        <f t="shared" si="41"/>
      </c>
      <c r="V111" s="123">
        <f t="shared" si="42"/>
      </c>
      <c r="W111" s="124">
        <f t="shared" si="43"/>
      </c>
    </row>
    <row r="112" spans="1:23" ht="25.5">
      <c r="A112" s="80"/>
      <c r="B112" s="99"/>
      <c r="C112" s="100"/>
      <c r="D112" s="100"/>
      <c r="E112" s="100"/>
      <c r="F112" s="130"/>
      <c r="G112" s="127"/>
      <c r="H112" s="116"/>
      <c r="I112" s="117"/>
      <c r="J112" s="110" t="str">
        <f t="shared" si="34"/>
        <v> </v>
      </c>
      <c r="K112" s="118"/>
      <c r="L112" s="119" t="str">
        <f t="shared" si="33"/>
        <v> </v>
      </c>
      <c r="M112" s="109">
        <f t="shared" si="35"/>
      </c>
      <c r="N112" s="120">
        <f t="shared" si="36"/>
      </c>
      <c r="O112" s="110">
        <f t="shared" si="37"/>
      </c>
      <c r="P112" s="118"/>
      <c r="Q112" s="109">
        <f t="shared" si="38"/>
      </c>
      <c r="R112" s="110">
        <f t="shared" si="39"/>
      </c>
      <c r="S112" s="120">
        <f t="shared" si="40"/>
      </c>
      <c r="T112" s="121"/>
      <c r="U112" s="122">
        <f t="shared" si="41"/>
      </c>
      <c r="V112" s="123">
        <f t="shared" si="42"/>
      </c>
      <c r="W112" s="124">
        <f t="shared" si="43"/>
      </c>
    </row>
    <row r="113" spans="1:23" ht="25.5">
      <c r="A113" s="80"/>
      <c r="B113" s="99"/>
      <c r="C113" s="100"/>
      <c r="D113" s="100"/>
      <c r="E113" s="100"/>
      <c r="F113" s="130"/>
      <c r="G113" s="127"/>
      <c r="H113" s="116"/>
      <c r="I113" s="117"/>
      <c r="J113" s="110" t="str">
        <f t="shared" si="34"/>
        <v> </v>
      </c>
      <c r="K113" s="118"/>
      <c r="L113" s="119" t="str">
        <f t="shared" si="33"/>
        <v> </v>
      </c>
      <c r="M113" s="109">
        <f t="shared" si="35"/>
      </c>
      <c r="N113" s="120">
        <f t="shared" si="36"/>
      </c>
      <c r="O113" s="110">
        <f t="shared" si="37"/>
      </c>
      <c r="P113" s="118"/>
      <c r="Q113" s="109">
        <f t="shared" si="38"/>
      </c>
      <c r="R113" s="110">
        <f t="shared" si="39"/>
      </c>
      <c r="S113" s="120">
        <f t="shared" si="40"/>
      </c>
      <c r="T113" s="121"/>
      <c r="U113" s="122">
        <f t="shared" si="41"/>
      </c>
      <c r="V113" s="123">
        <f t="shared" si="42"/>
      </c>
      <c r="W113" s="124">
        <f t="shared" si="43"/>
      </c>
    </row>
    <row r="114" spans="1:23" ht="25.5">
      <c r="A114" s="80"/>
      <c r="B114" s="99"/>
      <c r="C114" s="100"/>
      <c r="D114" s="100"/>
      <c r="E114" s="100"/>
      <c r="F114" s="130"/>
      <c r="G114" s="127"/>
      <c r="H114" s="116"/>
      <c r="I114" s="117"/>
      <c r="J114" s="110" t="str">
        <f t="shared" si="34"/>
        <v> </v>
      </c>
      <c r="K114" s="118"/>
      <c r="L114" s="119" t="str">
        <f t="shared" si="33"/>
        <v> </v>
      </c>
      <c r="M114" s="109">
        <f t="shared" si="35"/>
      </c>
      <c r="N114" s="120">
        <f t="shared" si="36"/>
      </c>
      <c r="O114" s="110">
        <f t="shared" si="37"/>
      </c>
      <c r="P114" s="118"/>
      <c r="Q114" s="109">
        <f t="shared" si="38"/>
      </c>
      <c r="R114" s="110">
        <f t="shared" si="39"/>
      </c>
      <c r="S114" s="120">
        <f t="shared" si="40"/>
      </c>
      <c r="T114" s="121"/>
      <c r="U114" s="122">
        <f t="shared" si="41"/>
      </c>
      <c r="V114" s="123">
        <f t="shared" si="42"/>
      </c>
      <c r="W114" s="124">
        <f t="shared" si="43"/>
      </c>
    </row>
    <row r="115" spans="1:23" ht="25.5">
      <c r="A115" s="80"/>
      <c r="B115" s="99"/>
      <c r="C115" s="100"/>
      <c r="D115" s="100"/>
      <c r="E115" s="100"/>
      <c r="F115" s="130"/>
      <c r="G115" s="127"/>
      <c r="H115" s="116"/>
      <c r="I115" s="117"/>
      <c r="J115" s="110" t="str">
        <f t="shared" si="34"/>
        <v> </v>
      </c>
      <c r="K115" s="118"/>
      <c r="L115" s="119" t="str">
        <f t="shared" si="33"/>
        <v> </v>
      </c>
      <c r="M115" s="109">
        <f t="shared" si="35"/>
      </c>
      <c r="N115" s="120">
        <f t="shared" si="36"/>
      </c>
      <c r="O115" s="110">
        <f t="shared" si="37"/>
      </c>
      <c r="P115" s="118"/>
      <c r="Q115" s="109">
        <f t="shared" si="38"/>
      </c>
      <c r="R115" s="110">
        <f t="shared" si="39"/>
      </c>
      <c r="S115" s="120">
        <f t="shared" si="40"/>
      </c>
      <c r="T115" s="121"/>
      <c r="U115" s="122">
        <f t="shared" si="41"/>
      </c>
      <c r="V115" s="123">
        <f t="shared" si="42"/>
      </c>
      <c r="W115" s="124">
        <f t="shared" si="43"/>
      </c>
    </row>
    <row r="116" spans="1:23" ht="25.5">
      <c r="A116" s="80"/>
      <c r="B116" s="99"/>
      <c r="C116" s="100"/>
      <c r="D116" s="100"/>
      <c r="E116" s="100"/>
      <c r="F116" s="130"/>
      <c r="G116" s="127"/>
      <c r="H116" s="116"/>
      <c r="I116" s="117"/>
      <c r="J116" s="110" t="str">
        <f t="shared" si="34"/>
        <v> </v>
      </c>
      <c r="K116" s="118"/>
      <c r="L116" s="119" t="str">
        <f t="shared" si="33"/>
        <v> </v>
      </c>
      <c r="M116" s="109">
        <f t="shared" si="35"/>
      </c>
      <c r="N116" s="120">
        <f t="shared" si="36"/>
      </c>
      <c r="O116" s="110">
        <f t="shared" si="37"/>
      </c>
      <c r="P116" s="118"/>
      <c r="Q116" s="109">
        <f t="shared" si="38"/>
      </c>
      <c r="R116" s="110">
        <f t="shared" si="39"/>
      </c>
      <c r="S116" s="120">
        <f t="shared" si="40"/>
      </c>
      <c r="T116" s="121"/>
      <c r="U116" s="122">
        <f t="shared" si="41"/>
      </c>
      <c r="V116" s="123">
        <f t="shared" si="42"/>
      </c>
      <c r="W116" s="124">
        <f t="shared" si="43"/>
      </c>
    </row>
    <row r="117" spans="1:23" ht="25.5">
      <c r="A117" s="80"/>
      <c r="B117" s="99"/>
      <c r="C117" s="100"/>
      <c r="D117" s="100"/>
      <c r="E117" s="100"/>
      <c r="F117" s="130"/>
      <c r="G117" s="127"/>
      <c r="H117" s="116"/>
      <c r="I117" s="117"/>
      <c r="J117" s="110" t="str">
        <f t="shared" si="34"/>
        <v> </v>
      </c>
      <c r="K117" s="118"/>
      <c r="L117" s="119" t="str">
        <f t="shared" si="33"/>
        <v> </v>
      </c>
      <c r="M117" s="109">
        <f t="shared" si="35"/>
      </c>
      <c r="N117" s="120">
        <f t="shared" si="36"/>
      </c>
      <c r="O117" s="110">
        <f t="shared" si="37"/>
      </c>
      <c r="P117" s="118"/>
      <c r="Q117" s="109">
        <f t="shared" si="38"/>
      </c>
      <c r="R117" s="110">
        <f t="shared" si="39"/>
      </c>
      <c r="S117" s="120">
        <f t="shared" si="40"/>
      </c>
      <c r="T117" s="121"/>
      <c r="U117" s="122">
        <f t="shared" si="41"/>
      </c>
      <c r="V117" s="123">
        <f t="shared" si="42"/>
      </c>
      <c r="W117" s="124">
        <f t="shared" si="43"/>
      </c>
    </row>
    <row r="118" spans="1:23" ht="25.5">
      <c r="A118" s="80"/>
      <c r="B118" s="99"/>
      <c r="C118" s="100"/>
      <c r="D118" s="100"/>
      <c r="E118" s="100"/>
      <c r="F118" s="130"/>
      <c r="G118" s="127"/>
      <c r="H118" s="116"/>
      <c r="I118" s="117"/>
      <c r="J118" s="110" t="str">
        <f t="shared" si="34"/>
        <v> </v>
      </c>
      <c r="K118" s="118"/>
      <c r="L118" s="119" t="str">
        <f t="shared" si="33"/>
        <v> </v>
      </c>
      <c r="M118" s="109">
        <f t="shared" si="35"/>
      </c>
      <c r="N118" s="120">
        <f t="shared" si="36"/>
      </c>
      <c r="O118" s="110">
        <f t="shared" si="37"/>
      </c>
      <c r="P118" s="118"/>
      <c r="Q118" s="109">
        <f t="shared" si="38"/>
      </c>
      <c r="R118" s="110">
        <f t="shared" si="39"/>
      </c>
      <c r="S118" s="120">
        <f t="shared" si="40"/>
      </c>
      <c r="T118" s="121"/>
      <c r="U118" s="122">
        <f t="shared" si="41"/>
      </c>
      <c r="V118" s="123">
        <f t="shared" si="42"/>
      </c>
      <c r="W118" s="124">
        <f t="shared" si="43"/>
      </c>
    </row>
    <row r="119" spans="1:23" ht="25.5">
      <c r="A119" s="80"/>
      <c r="B119" s="99"/>
      <c r="C119" s="100"/>
      <c r="D119" s="100"/>
      <c r="E119" s="100"/>
      <c r="F119" s="130"/>
      <c r="G119" s="127"/>
      <c r="H119" s="116"/>
      <c r="I119" s="117"/>
      <c r="J119" s="110" t="str">
        <f t="shared" si="34"/>
        <v> </v>
      </c>
      <c r="K119" s="118"/>
      <c r="L119" s="119" t="str">
        <f t="shared" si="33"/>
        <v> </v>
      </c>
      <c r="M119" s="109">
        <f t="shared" si="35"/>
      </c>
      <c r="N119" s="120">
        <f t="shared" si="36"/>
      </c>
      <c r="O119" s="110">
        <f t="shared" si="37"/>
      </c>
      <c r="P119" s="118"/>
      <c r="Q119" s="109">
        <f t="shared" si="38"/>
      </c>
      <c r="R119" s="110">
        <f t="shared" si="39"/>
      </c>
      <c r="S119" s="120">
        <f t="shared" si="40"/>
      </c>
      <c r="T119" s="121"/>
      <c r="U119" s="122">
        <f t="shared" si="41"/>
      </c>
      <c r="V119" s="123">
        <f t="shared" si="42"/>
      </c>
      <c r="W119" s="124">
        <f t="shared" si="43"/>
      </c>
    </row>
    <row r="120" spans="1:23" ht="25.5">
      <c r="A120" s="80"/>
      <c r="B120" s="99"/>
      <c r="C120" s="100"/>
      <c r="D120" s="100"/>
      <c r="E120" s="100"/>
      <c r="F120" s="130"/>
      <c r="G120" s="127"/>
      <c r="H120" s="116"/>
      <c r="I120" s="117"/>
      <c r="J120" s="110" t="str">
        <f t="shared" si="34"/>
        <v> </v>
      </c>
      <c r="K120" s="118"/>
      <c r="L120" s="119" t="str">
        <f t="shared" si="33"/>
        <v> </v>
      </c>
      <c r="M120" s="109">
        <f t="shared" si="35"/>
      </c>
      <c r="N120" s="120">
        <f t="shared" si="36"/>
      </c>
      <c r="O120" s="110">
        <f t="shared" si="37"/>
      </c>
      <c r="P120" s="118"/>
      <c r="Q120" s="109">
        <f t="shared" si="38"/>
      </c>
      <c r="R120" s="110">
        <f t="shared" si="39"/>
      </c>
      <c r="S120" s="120">
        <f t="shared" si="40"/>
      </c>
      <c r="T120" s="121"/>
      <c r="U120" s="122">
        <f t="shared" si="41"/>
      </c>
      <c r="V120" s="123">
        <f t="shared" si="42"/>
      </c>
      <c r="W120" s="124">
        <f t="shared" si="43"/>
      </c>
    </row>
    <row r="121" spans="1:23" ht="25.5">
      <c r="A121" s="80"/>
      <c r="B121" s="99"/>
      <c r="C121" s="100"/>
      <c r="D121" s="100"/>
      <c r="E121" s="100"/>
      <c r="F121" s="130"/>
      <c r="G121" s="127"/>
      <c r="H121" s="116"/>
      <c r="I121" s="117"/>
      <c r="J121" s="110" t="str">
        <f t="shared" si="34"/>
        <v> </v>
      </c>
      <c r="K121" s="118"/>
      <c r="L121" s="119" t="str">
        <f t="shared" si="33"/>
        <v> </v>
      </c>
      <c r="M121" s="109">
        <f t="shared" si="35"/>
      </c>
      <c r="N121" s="120">
        <f t="shared" si="36"/>
      </c>
      <c r="O121" s="110">
        <f t="shared" si="37"/>
      </c>
      <c r="P121" s="118"/>
      <c r="Q121" s="109">
        <f t="shared" si="38"/>
      </c>
      <c r="R121" s="110">
        <f t="shared" si="39"/>
      </c>
      <c r="S121" s="120">
        <f t="shared" si="40"/>
      </c>
      <c r="T121" s="121"/>
      <c r="U121" s="122">
        <f t="shared" si="41"/>
      </c>
      <c r="V121" s="123">
        <f t="shared" si="42"/>
      </c>
      <c r="W121" s="124">
        <f t="shared" si="43"/>
      </c>
    </row>
    <row r="122" spans="1:23" ht="25.5">
      <c r="A122" s="80"/>
      <c r="B122" s="99"/>
      <c r="C122" s="100"/>
      <c r="D122" s="100"/>
      <c r="E122" s="100"/>
      <c r="F122" s="130"/>
      <c r="G122" s="127"/>
      <c r="H122" s="116"/>
      <c r="I122" s="117"/>
      <c r="J122" s="110" t="str">
        <f t="shared" si="34"/>
        <v> </v>
      </c>
      <c r="K122" s="118"/>
      <c r="L122" s="119" t="str">
        <f aca="true" t="shared" si="44" ref="L122:L153">IF(ISBLANK(K122)," ",IF(K122&lt;0.1,-5,0))</f>
        <v> </v>
      </c>
      <c r="M122" s="109">
        <f t="shared" si="35"/>
      </c>
      <c r="N122" s="120">
        <f t="shared" si="36"/>
      </c>
      <c r="O122" s="110">
        <f t="shared" si="37"/>
      </c>
      <c r="P122" s="118"/>
      <c r="Q122" s="109">
        <f t="shared" si="38"/>
      </c>
      <c r="R122" s="110">
        <f t="shared" si="39"/>
      </c>
      <c r="S122" s="120">
        <f t="shared" si="40"/>
      </c>
      <c r="T122" s="121"/>
      <c r="U122" s="122">
        <f t="shared" si="41"/>
      </c>
      <c r="V122" s="123">
        <f t="shared" si="42"/>
      </c>
      <c r="W122" s="124">
        <f t="shared" si="43"/>
      </c>
    </row>
    <row r="123" spans="1:23" ht="25.5">
      <c r="A123" s="80"/>
      <c r="B123" s="99"/>
      <c r="C123" s="100"/>
      <c r="D123" s="100"/>
      <c r="E123" s="100"/>
      <c r="F123" s="130"/>
      <c r="G123" s="127"/>
      <c r="H123" s="116"/>
      <c r="I123" s="117"/>
      <c r="J123" s="110" t="str">
        <f t="shared" si="34"/>
        <v> </v>
      </c>
      <c r="K123" s="118"/>
      <c r="L123" s="119" t="str">
        <f t="shared" si="44"/>
        <v> </v>
      </c>
      <c r="M123" s="109">
        <f t="shared" si="35"/>
      </c>
      <c r="N123" s="120">
        <f t="shared" si="36"/>
      </c>
      <c r="O123" s="110">
        <f t="shared" si="37"/>
      </c>
      <c r="P123" s="118"/>
      <c r="Q123" s="109">
        <f t="shared" si="38"/>
      </c>
      <c r="R123" s="110">
        <f t="shared" si="39"/>
      </c>
      <c r="S123" s="120">
        <f t="shared" si="40"/>
      </c>
      <c r="T123" s="121"/>
      <c r="U123" s="122">
        <f t="shared" si="41"/>
      </c>
      <c r="V123" s="123">
        <f t="shared" si="42"/>
      </c>
      <c r="W123" s="124">
        <f t="shared" si="43"/>
      </c>
    </row>
    <row r="124" spans="1:23" ht="25.5">
      <c r="A124" s="80"/>
      <c r="B124" s="99"/>
      <c r="C124" s="100"/>
      <c r="D124" s="100"/>
      <c r="E124" s="100"/>
      <c r="F124" s="130"/>
      <c r="G124" s="127"/>
      <c r="H124" s="116"/>
      <c r="I124" s="117"/>
      <c r="J124" s="110" t="str">
        <f t="shared" si="34"/>
        <v> </v>
      </c>
      <c r="K124" s="118"/>
      <c r="L124" s="119" t="str">
        <f t="shared" si="44"/>
        <v> </v>
      </c>
      <c r="M124" s="109">
        <f t="shared" si="35"/>
      </c>
      <c r="N124" s="120">
        <f t="shared" si="36"/>
      </c>
      <c r="O124" s="110">
        <f t="shared" si="37"/>
      </c>
      <c r="P124" s="118"/>
      <c r="Q124" s="109">
        <f t="shared" si="38"/>
      </c>
      <c r="R124" s="110">
        <f t="shared" si="39"/>
      </c>
      <c r="S124" s="120">
        <f t="shared" si="40"/>
      </c>
      <c r="T124" s="121"/>
      <c r="U124" s="122">
        <f t="shared" si="41"/>
      </c>
      <c r="V124" s="123">
        <f t="shared" si="42"/>
      </c>
      <c r="W124" s="124">
        <f t="shared" si="43"/>
      </c>
    </row>
    <row r="125" spans="1:23" ht="25.5">
      <c r="A125" s="80"/>
      <c r="B125" s="99"/>
      <c r="C125" s="100"/>
      <c r="D125" s="100"/>
      <c r="E125" s="100"/>
      <c r="F125" s="130"/>
      <c r="G125" s="127"/>
      <c r="H125" s="116"/>
      <c r="I125" s="117"/>
      <c r="J125" s="110" t="str">
        <f t="shared" si="34"/>
        <v> </v>
      </c>
      <c r="K125" s="118"/>
      <c r="L125" s="119" t="str">
        <f t="shared" si="44"/>
        <v> </v>
      </c>
      <c r="M125" s="109">
        <f t="shared" si="35"/>
      </c>
      <c r="N125" s="120">
        <f t="shared" si="36"/>
      </c>
      <c r="O125" s="110">
        <f t="shared" si="37"/>
      </c>
      <c r="P125" s="118"/>
      <c r="Q125" s="109">
        <f t="shared" si="38"/>
      </c>
      <c r="R125" s="110">
        <f t="shared" si="39"/>
      </c>
      <c r="S125" s="120">
        <f t="shared" si="40"/>
      </c>
      <c r="T125" s="121"/>
      <c r="U125" s="122">
        <f t="shared" si="41"/>
      </c>
      <c r="V125" s="123">
        <f t="shared" si="42"/>
      </c>
      <c r="W125" s="124">
        <f t="shared" si="43"/>
      </c>
    </row>
    <row r="126" spans="1:23" ht="25.5">
      <c r="A126" s="80"/>
      <c r="B126" s="99"/>
      <c r="C126" s="100"/>
      <c r="D126" s="100"/>
      <c r="E126" s="100"/>
      <c r="F126" s="130"/>
      <c r="G126" s="127"/>
      <c r="H126" s="116"/>
      <c r="I126" s="117"/>
      <c r="J126" s="110" t="str">
        <f t="shared" si="34"/>
        <v> </v>
      </c>
      <c r="K126" s="118"/>
      <c r="L126" s="119" t="str">
        <f t="shared" si="44"/>
        <v> </v>
      </c>
      <c r="M126" s="109">
        <f t="shared" si="35"/>
      </c>
      <c r="N126" s="120">
        <f t="shared" si="36"/>
      </c>
      <c r="O126" s="110">
        <f t="shared" si="37"/>
      </c>
      <c r="P126" s="118"/>
      <c r="Q126" s="109">
        <f t="shared" si="38"/>
      </c>
      <c r="R126" s="110">
        <f t="shared" si="39"/>
      </c>
      <c r="S126" s="120">
        <f t="shared" si="40"/>
      </c>
      <c r="T126" s="121"/>
      <c r="U126" s="122">
        <f t="shared" si="41"/>
      </c>
      <c r="V126" s="123">
        <f t="shared" si="42"/>
      </c>
      <c r="W126" s="124">
        <f t="shared" si="43"/>
      </c>
    </row>
    <row r="127" spans="1:23" ht="25.5">
      <c r="A127" s="80"/>
      <c r="B127" s="99"/>
      <c r="C127" s="100"/>
      <c r="D127" s="100"/>
      <c r="E127" s="100"/>
      <c r="F127" s="130"/>
      <c r="G127" s="127"/>
      <c r="H127" s="116"/>
      <c r="I127" s="117"/>
      <c r="J127" s="110" t="str">
        <f t="shared" si="34"/>
        <v> </v>
      </c>
      <c r="K127" s="118"/>
      <c r="L127" s="119" t="str">
        <f t="shared" si="44"/>
        <v> </v>
      </c>
      <c r="M127" s="109">
        <f t="shared" si="35"/>
      </c>
      <c r="N127" s="120">
        <f t="shared" si="36"/>
      </c>
      <c r="O127" s="110">
        <f t="shared" si="37"/>
      </c>
      <c r="P127" s="118"/>
      <c r="Q127" s="109">
        <f t="shared" si="38"/>
      </c>
      <c r="R127" s="110">
        <f t="shared" si="39"/>
      </c>
      <c r="S127" s="120">
        <f t="shared" si="40"/>
      </c>
      <c r="T127" s="121"/>
      <c r="U127" s="122">
        <f t="shared" si="41"/>
      </c>
      <c r="V127" s="123">
        <f t="shared" si="42"/>
      </c>
      <c r="W127" s="124">
        <f t="shared" si="43"/>
      </c>
    </row>
    <row r="128" spans="1:23" ht="25.5">
      <c r="A128" s="80"/>
      <c r="B128" s="99"/>
      <c r="C128" s="100"/>
      <c r="D128" s="100"/>
      <c r="E128" s="100"/>
      <c r="F128" s="130"/>
      <c r="G128" s="127"/>
      <c r="H128" s="116"/>
      <c r="I128" s="117"/>
      <c r="J128" s="110" t="str">
        <f t="shared" si="34"/>
        <v> </v>
      </c>
      <c r="K128" s="118"/>
      <c r="L128" s="119" t="str">
        <f t="shared" si="44"/>
        <v> </v>
      </c>
      <c r="M128" s="109">
        <f t="shared" si="35"/>
      </c>
      <c r="N128" s="120">
        <f t="shared" si="36"/>
      </c>
      <c r="O128" s="110">
        <f t="shared" si="37"/>
      </c>
      <c r="P128" s="118"/>
      <c r="Q128" s="109">
        <f t="shared" si="38"/>
      </c>
      <c r="R128" s="110">
        <f t="shared" si="39"/>
      </c>
      <c r="S128" s="120">
        <f t="shared" si="40"/>
      </c>
      <c r="T128" s="121"/>
      <c r="U128" s="122">
        <f t="shared" si="41"/>
      </c>
      <c r="V128" s="123">
        <f t="shared" si="42"/>
      </c>
      <c r="W128" s="124">
        <f t="shared" si="43"/>
      </c>
    </row>
    <row r="129" spans="1:23" ht="25.5">
      <c r="A129" s="80"/>
      <c r="B129" s="99"/>
      <c r="C129" s="100"/>
      <c r="D129" s="100"/>
      <c r="E129" s="100"/>
      <c r="F129" s="130"/>
      <c r="G129" s="127"/>
      <c r="H129" s="116"/>
      <c r="I129" s="117"/>
      <c r="J129" s="110" t="str">
        <f t="shared" si="34"/>
        <v> </v>
      </c>
      <c r="K129" s="118"/>
      <c r="L129" s="119" t="str">
        <f t="shared" si="44"/>
        <v> </v>
      </c>
      <c r="M129" s="109">
        <f t="shared" si="35"/>
      </c>
      <c r="N129" s="120">
        <f t="shared" si="36"/>
      </c>
      <c r="O129" s="110">
        <f t="shared" si="37"/>
      </c>
      <c r="P129" s="118"/>
      <c r="Q129" s="109">
        <f t="shared" si="38"/>
      </c>
      <c r="R129" s="110">
        <f t="shared" si="39"/>
      </c>
      <c r="S129" s="120">
        <f t="shared" si="40"/>
      </c>
      <c r="T129" s="121"/>
      <c r="U129" s="122">
        <f t="shared" si="41"/>
      </c>
      <c r="V129" s="123">
        <f t="shared" si="42"/>
      </c>
      <c r="W129" s="124">
        <f t="shared" si="43"/>
      </c>
    </row>
    <row r="130" spans="1:23" ht="25.5">
      <c r="A130" s="80"/>
      <c r="B130" s="99"/>
      <c r="C130" s="100"/>
      <c r="D130" s="100"/>
      <c r="E130" s="100"/>
      <c r="F130" s="130"/>
      <c r="G130" s="127"/>
      <c r="H130" s="116"/>
      <c r="I130" s="117"/>
      <c r="J130" s="110" t="str">
        <f t="shared" si="34"/>
        <v> </v>
      </c>
      <c r="K130" s="118"/>
      <c r="L130" s="119" t="str">
        <f t="shared" si="44"/>
        <v> </v>
      </c>
      <c r="M130" s="109">
        <f t="shared" si="35"/>
      </c>
      <c r="N130" s="120">
        <f t="shared" si="36"/>
      </c>
      <c r="O130" s="110">
        <f t="shared" si="37"/>
      </c>
      <c r="P130" s="118"/>
      <c r="Q130" s="109">
        <f t="shared" si="38"/>
      </c>
      <c r="R130" s="110">
        <f t="shared" si="39"/>
      </c>
      <c r="S130" s="120">
        <f t="shared" si="40"/>
      </c>
      <c r="T130" s="121"/>
      <c r="U130" s="122">
        <f t="shared" si="41"/>
      </c>
      <c r="V130" s="123">
        <f t="shared" si="42"/>
      </c>
      <c r="W130" s="124">
        <f t="shared" si="43"/>
      </c>
    </row>
    <row r="131" spans="1:23" ht="25.5">
      <c r="A131" s="80"/>
      <c r="B131" s="99"/>
      <c r="C131" s="100"/>
      <c r="D131" s="100"/>
      <c r="E131" s="100"/>
      <c r="F131" s="130"/>
      <c r="G131" s="127"/>
      <c r="H131" s="116"/>
      <c r="I131" s="117"/>
      <c r="J131" s="110" t="str">
        <f t="shared" si="34"/>
        <v> </v>
      </c>
      <c r="K131" s="118"/>
      <c r="L131" s="119" t="str">
        <f t="shared" si="44"/>
        <v> </v>
      </c>
      <c r="M131" s="109">
        <f t="shared" si="35"/>
      </c>
      <c r="N131" s="120">
        <f t="shared" si="36"/>
      </c>
      <c r="O131" s="110">
        <f t="shared" si="37"/>
      </c>
      <c r="P131" s="118"/>
      <c r="Q131" s="109">
        <f t="shared" si="38"/>
      </c>
      <c r="R131" s="110">
        <f t="shared" si="39"/>
      </c>
      <c r="S131" s="120">
        <f t="shared" si="40"/>
      </c>
      <c r="T131" s="121"/>
      <c r="U131" s="122">
        <f t="shared" si="41"/>
      </c>
      <c r="V131" s="123">
        <f t="shared" si="42"/>
      </c>
      <c r="W131" s="124">
        <f t="shared" si="43"/>
      </c>
    </row>
    <row r="132" spans="1:23" ht="25.5">
      <c r="A132" s="80"/>
      <c r="B132" s="99"/>
      <c r="C132" s="100"/>
      <c r="D132" s="100"/>
      <c r="E132" s="100"/>
      <c r="F132" s="130"/>
      <c r="G132" s="127"/>
      <c r="H132" s="116"/>
      <c r="I132" s="117"/>
      <c r="J132" s="110" t="str">
        <f t="shared" si="34"/>
        <v> </v>
      </c>
      <c r="K132" s="118"/>
      <c r="L132" s="119" t="str">
        <f t="shared" si="44"/>
        <v> </v>
      </c>
      <c r="M132" s="109">
        <f t="shared" si="35"/>
      </c>
      <c r="N132" s="120">
        <f t="shared" si="36"/>
      </c>
      <c r="O132" s="110">
        <f t="shared" si="37"/>
      </c>
      <c r="P132" s="118"/>
      <c r="Q132" s="109">
        <f t="shared" si="38"/>
      </c>
      <c r="R132" s="110">
        <f t="shared" si="39"/>
      </c>
      <c r="S132" s="120">
        <f t="shared" si="40"/>
      </c>
      <c r="T132" s="121"/>
      <c r="U132" s="122">
        <f t="shared" si="41"/>
      </c>
      <c r="V132" s="123">
        <f t="shared" si="42"/>
      </c>
      <c r="W132" s="124">
        <f t="shared" si="43"/>
      </c>
    </row>
    <row r="133" spans="1:23" ht="25.5">
      <c r="A133" s="80"/>
      <c r="B133" s="99"/>
      <c r="C133" s="100"/>
      <c r="D133" s="100"/>
      <c r="E133" s="100"/>
      <c r="F133" s="130"/>
      <c r="G133" s="127"/>
      <c r="H133" s="116"/>
      <c r="I133" s="117"/>
      <c r="J133" s="110" t="str">
        <f t="shared" si="34"/>
        <v> </v>
      </c>
      <c r="K133" s="118"/>
      <c r="L133" s="119" t="str">
        <f t="shared" si="44"/>
        <v> </v>
      </c>
      <c r="M133" s="109">
        <f t="shared" si="35"/>
      </c>
      <c r="N133" s="120">
        <f t="shared" si="36"/>
      </c>
      <c r="O133" s="110">
        <f t="shared" si="37"/>
      </c>
      <c r="P133" s="118"/>
      <c r="Q133" s="109">
        <f t="shared" si="38"/>
      </c>
      <c r="R133" s="110">
        <f t="shared" si="39"/>
      </c>
      <c r="S133" s="120">
        <f t="shared" si="40"/>
      </c>
      <c r="T133" s="121"/>
      <c r="U133" s="122">
        <f t="shared" si="41"/>
      </c>
      <c r="V133" s="123">
        <f t="shared" si="42"/>
      </c>
      <c r="W133" s="124">
        <f t="shared" si="43"/>
      </c>
    </row>
    <row r="134" spans="1:23" ht="25.5">
      <c r="A134" s="80"/>
      <c r="B134" s="99"/>
      <c r="C134" s="100"/>
      <c r="D134" s="100"/>
      <c r="E134" s="100"/>
      <c r="F134" s="130"/>
      <c r="G134" s="127"/>
      <c r="H134" s="116"/>
      <c r="I134" s="117"/>
      <c r="J134" s="110" t="str">
        <f t="shared" si="34"/>
        <v> </v>
      </c>
      <c r="K134" s="118"/>
      <c r="L134" s="119" t="str">
        <f t="shared" si="44"/>
        <v> </v>
      </c>
      <c r="M134" s="109">
        <f t="shared" si="35"/>
      </c>
      <c r="N134" s="120">
        <f t="shared" si="36"/>
      </c>
      <c r="O134" s="110">
        <f t="shared" si="37"/>
      </c>
      <c r="P134" s="118"/>
      <c r="Q134" s="109">
        <f t="shared" si="38"/>
      </c>
      <c r="R134" s="110">
        <f t="shared" si="39"/>
      </c>
      <c r="S134" s="120">
        <f t="shared" si="40"/>
      </c>
      <c r="T134" s="121"/>
      <c r="U134" s="122">
        <f t="shared" si="41"/>
      </c>
      <c r="V134" s="123">
        <f t="shared" si="42"/>
      </c>
      <c r="W134" s="124">
        <f t="shared" si="43"/>
      </c>
    </row>
    <row r="135" spans="1:23" ht="25.5">
      <c r="A135" s="80"/>
      <c r="B135" s="99"/>
      <c r="C135" s="100"/>
      <c r="D135" s="100"/>
      <c r="E135" s="100"/>
      <c r="F135" s="130"/>
      <c r="G135" s="127"/>
      <c r="H135" s="116"/>
      <c r="I135" s="117"/>
      <c r="J135" s="110" t="str">
        <f t="shared" si="34"/>
        <v> </v>
      </c>
      <c r="K135" s="118"/>
      <c r="L135" s="119" t="str">
        <f t="shared" si="44"/>
        <v> </v>
      </c>
      <c r="M135" s="109">
        <f t="shared" si="35"/>
      </c>
      <c r="N135" s="120">
        <f t="shared" si="36"/>
      </c>
      <c r="O135" s="110">
        <f t="shared" si="37"/>
      </c>
      <c r="P135" s="118"/>
      <c r="Q135" s="109">
        <f t="shared" si="38"/>
      </c>
      <c r="R135" s="110">
        <f t="shared" si="39"/>
      </c>
      <c r="S135" s="120">
        <f t="shared" si="40"/>
      </c>
      <c r="T135" s="121"/>
      <c r="U135" s="122">
        <f t="shared" si="41"/>
      </c>
      <c r="V135" s="123">
        <f t="shared" si="42"/>
      </c>
      <c r="W135" s="124">
        <f t="shared" si="43"/>
      </c>
    </row>
    <row r="136" spans="1:23" ht="25.5">
      <c r="A136" s="80"/>
      <c r="B136" s="99"/>
      <c r="C136" s="100"/>
      <c r="D136" s="100"/>
      <c r="E136" s="100"/>
      <c r="F136" s="130"/>
      <c r="G136" s="127"/>
      <c r="H136" s="116"/>
      <c r="I136" s="117"/>
      <c r="J136" s="110" t="str">
        <f aca="true" t="shared" si="45" ref="J136:J167">IF(ISBLANK(I136)," ",IF(I136=$AE$2,0.9)+IF(I136=$AF$2,0.9)+IF(I136=$AG$2,0.9)+IF(I136=$AH$2,0.6)+IF(I136=$AI$2,0.3)+IF(I136=$AJ$2,0)+IF(I136=$AK$2,-5)+IF(I136=$AL$2,-5)+IF(I136=$AM$2,-5))</f>
        <v> </v>
      </c>
      <c r="K136" s="118"/>
      <c r="L136" s="119" t="str">
        <f t="shared" si="44"/>
        <v> </v>
      </c>
      <c r="M136" s="109">
        <f aca="true" t="shared" si="46" ref="M136:M169">IF(ISBLANK(K136),"",+(+K136*10)+0.4)</f>
      </c>
      <c r="N136" s="120">
        <f aca="true" t="shared" si="47" ref="N136:N167">IF(ISBLANK(K136),"",50.81917+(-1.79164*M136))</f>
      </c>
      <c r="O136" s="110">
        <f aca="true" t="shared" si="48" ref="O136:O167">IF(ISBLANK(K136),"",IF(N136&gt;48.3,48.3,N136))</f>
      </c>
      <c r="P136" s="118"/>
      <c r="Q136" s="109">
        <f aca="true" t="shared" si="49" ref="Q136:Q167">IF(ISBLANK(P136),"",IF(AND(G136&lt;45.6,G136&gt;1),2.2)+IF(AND(G136&lt;50.6,G136&gt;45.5),2.3)+IF(AND(G136&lt;55.6,G136&gt;50.5),2.4)+IF(AND(G136&lt;60.6,G136&gt;55.5),2.5)+IF(AND(G136&lt;65.61,G136&gt;60.5),2.6)+IF(AND(G136&lt;70.6,G136&gt;65.5),2.7)+IF(AND(G136&lt;75.6,G136&gt;70.5),2.8)+IF(AND(G136&lt;80.6,G136&gt;75.5),2.9)+IF(AND(G136&lt;85.6,G136&gt;80.5),3)+IF(AND(G136&lt;90.6,G136&gt;85.5),3.1)+IF(G136&gt;90.5,3.2))</f>
      </c>
      <c r="R136" s="110">
        <f aca="true" t="shared" si="50" ref="R136:R167">IF(ISBLANK(P136),"",+(P136-Q136)*10)</f>
      </c>
      <c r="S136" s="120">
        <f aca="true" t="shared" si="51" ref="S136:S169">IF(ISBLANK(P136),"",+(P136/G136)*100)</f>
      </c>
      <c r="T136" s="121"/>
      <c r="U136" s="122">
        <f aca="true" t="shared" si="52" ref="U136:U167">IF(ISBLANK(P136),"",+T136+R136+O136+L136+J136)</f>
      </c>
      <c r="V136" s="123">
        <f aca="true" t="shared" si="53" ref="V136:V167">IF(ISBLANK(P136),"",OR(AND(G136&lt;45,G136&gt;1),G136&gt;85,J136&lt;0,AND(K136&lt;0.1,K136&gt;0.01),M136&gt;2.99,P136&lt;Q136,U136&lt;50))</f>
      </c>
      <c r="W136" s="124">
        <f aca="true" t="shared" si="54" ref="W136:W167">IF(ISBLANK(P136),"",IF(V136=TRUE,"No","Yes"))</f>
      </c>
    </row>
    <row r="137" spans="1:23" ht="25.5">
      <c r="A137" s="80"/>
      <c r="B137" s="99"/>
      <c r="C137" s="100"/>
      <c r="D137" s="100"/>
      <c r="E137" s="100"/>
      <c r="F137" s="130"/>
      <c r="G137" s="127"/>
      <c r="H137" s="116"/>
      <c r="I137" s="117"/>
      <c r="J137" s="110" t="str">
        <f t="shared" si="45"/>
        <v> </v>
      </c>
      <c r="K137" s="118"/>
      <c r="L137" s="119" t="str">
        <f t="shared" si="44"/>
        <v> </v>
      </c>
      <c r="M137" s="109">
        <f t="shared" si="46"/>
      </c>
      <c r="N137" s="120">
        <f t="shared" si="47"/>
      </c>
      <c r="O137" s="110">
        <f t="shared" si="48"/>
      </c>
      <c r="P137" s="118"/>
      <c r="Q137" s="109">
        <f t="shared" si="49"/>
      </c>
      <c r="R137" s="110">
        <f t="shared" si="50"/>
      </c>
      <c r="S137" s="120">
        <f t="shared" si="51"/>
      </c>
      <c r="T137" s="121"/>
      <c r="U137" s="122">
        <f t="shared" si="52"/>
      </c>
      <c r="V137" s="123">
        <f t="shared" si="53"/>
      </c>
      <c r="W137" s="124">
        <f t="shared" si="54"/>
      </c>
    </row>
    <row r="138" spans="1:23" ht="25.5">
      <c r="A138" s="80"/>
      <c r="B138" s="99"/>
      <c r="C138" s="100"/>
      <c r="D138" s="100"/>
      <c r="E138" s="100"/>
      <c r="F138" s="130"/>
      <c r="G138" s="127"/>
      <c r="H138" s="116"/>
      <c r="I138" s="117"/>
      <c r="J138" s="110" t="str">
        <f t="shared" si="45"/>
        <v> </v>
      </c>
      <c r="K138" s="118"/>
      <c r="L138" s="119" t="str">
        <f t="shared" si="44"/>
        <v> </v>
      </c>
      <c r="M138" s="109">
        <f t="shared" si="46"/>
      </c>
      <c r="N138" s="120">
        <f t="shared" si="47"/>
      </c>
      <c r="O138" s="110">
        <f t="shared" si="48"/>
      </c>
      <c r="P138" s="118"/>
      <c r="Q138" s="109">
        <f t="shared" si="49"/>
      </c>
      <c r="R138" s="110">
        <f t="shared" si="50"/>
      </c>
      <c r="S138" s="120">
        <f t="shared" si="51"/>
      </c>
      <c r="T138" s="121"/>
      <c r="U138" s="122">
        <f t="shared" si="52"/>
      </c>
      <c r="V138" s="123">
        <f t="shared" si="53"/>
      </c>
      <c r="W138" s="124">
        <f t="shared" si="54"/>
      </c>
    </row>
    <row r="139" spans="1:23" ht="25.5">
      <c r="A139" s="80"/>
      <c r="B139" s="99"/>
      <c r="C139" s="100"/>
      <c r="D139" s="100"/>
      <c r="E139" s="100"/>
      <c r="F139" s="130"/>
      <c r="G139" s="127"/>
      <c r="H139" s="116"/>
      <c r="I139" s="117"/>
      <c r="J139" s="110" t="str">
        <f t="shared" si="45"/>
        <v> </v>
      </c>
      <c r="K139" s="118"/>
      <c r="L139" s="119" t="str">
        <f t="shared" si="44"/>
        <v> </v>
      </c>
      <c r="M139" s="109">
        <f t="shared" si="46"/>
      </c>
      <c r="N139" s="120">
        <f t="shared" si="47"/>
      </c>
      <c r="O139" s="110">
        <f t="shared" si="48"/>
      </c>
      <c r="P139" s="118"/>
      <c r="Q139" s="109">
        <f t="shared" si="49"/>
      </c>
      <c r="R139" s="110">
        <f t="shared" si="50"/>
      </c>
      <c r="S139" s="120">
        <f t="shared" si="51"/>
      </c>
      <c r="T139" s="121"/>
      <c r="U139" s="122">
        <f t="shared" si="52"/>
      </c>
      <c r="V139" s="123">
        <f t="shared" si="53"/>
      </c>
      <c r="W139" s="124">
        <f t="shared" si="54"/>
      </c>
    </row>
    <row r="140" spans="1:23" ht="25.5">
      <c r="A140" s="80"/>
      <c r="B140" s="99"/>
      <c r="C140" s="100"/>
      <c r="D140" s="100"/>
      <c r="E140" s="100"/>
      <c r="F140" s="130"/>
      <c r="G140" s="127"/>
      <c r="H140" s="116"/>
      <c r="I140" s="117"/>
      <c r="J140" s="110" t="str">
        <f t="shared" si="45"/>
        <v> </v>
      </c>
      <c r="K140" s="118"/>
      <c r="L140" s="119" t="str">
        <f t="shared" si="44"/>
        <v> </v>
      </c>
      <c r="M140" s="109">
        <f t="shared" si="46"/>
      </c>
      <c r="N140" s="120">
        <f t="shared" si="47"/>
      </c>
      <c r="O140" s="110">
        <f t="shared" si="48"/>
      </c>
      <c r="P140" s="118"/>
      <c r="Q140" s="109">
        <f t="shared" si="49"/>
      </c>
      <c r="R140" s="110">
        <f t="shared" si="50"/>
      </c>
      <c r="S140" s="120">
        <f t="shared" si="51"/>
      </c>
      <c r="T140" s="121"/>
      <c r="U140" s="122">
        <f t="shared" si="52"/>
      </c>
      <c r="V140" s="123">
        <f t="shared" si="53"/>
      </c>
      <c r="W140" s="124">
        <f t="shared" si="54"/>
      </c>
    </row>
    <row r="141" spans="1:23" ht="25.5">
      <c r="A141" s="80"/>
      <c r="B141" s="99"/>
      <c r="C141" s="100"/>
      <c r="D141" s="100"/>
      <c r="E141" s="100"/>
      <c r="F141" s="130"/>
      <c r="G141" s="127"/>
      <c r="H141" s="116"/>
      <c r="I141" s="117"/>
      <c r="J141" s="110" t="str">
        <f t="shared" si="45"/>
        <v> </v>
      </c>
      <c r="K141" s="118"/>
      <c r="L141" s="119" t="str">
        <f t="shared" si="44"/>
        <v> </v>
      </c>
      <c r="M141" s="109">
        <f t="shared" si="46"/>
      </c>
      <c r="N141" s="120">
        <f t="shared" si="47"/>
      </c>
      <c r="O141" s="110">
        <f t="shared" si="48"/>
      </c>
      <c r="P141" s="118"/>
      <c r="Q141" s="109">
        <f t="shared" si="49"/>
      </c>
      <c r="R141" s="110">
        <f t="shared" si="50"/>
      </c>
      <c r="S141" s="120">
        <f t="shared" si="51"/>
      </c>
      <c r="T141" s="121"/>
      <c r="U141" s="122">
        <f t="shared" si="52"/>
      </c>
      <c r="V141" s="123">
        <f t="shared" si="53"/>
      </c>
      <c r="W141" s="124">
        <f t="shared" si="54"/>
      </c>
    </row>
    <row r="142" spans="1:23" ht="25.5">
      <c r="A142" s="80"/>
      <c r="B142" s="99"/>
      <c r="C142" s="100"/>
      <c r="D142" s="100"/>
      <c r="E142" s="100"/>
      <c r="F142" s="130"/>
      <c r="G142" s="127"/>
      <c r="H142" s="116"/>
      <c r="I142" s="117"/>
      <c r="J142" s="110" t="str">
        <f t="shared" si="45"/>
        <v> </v>
      </c>
      <c r="K142" s="118"/>
      <c r="L142" s="119" t="str">
        <f t="shared" si="44"/>
        <v> </v>
      </c>
      <c r="M142" s="109">
        <f t="shared" si="46"/>
      </c>
      <c r="N142" s="120">
        <f t="shared" si="47"/>
      </c>
      <c r="O142" s="110">
        <f t="shared" si="48"/>
      </c>
      <c r="P142" s="118"/>
      <c r="Q142" s="109">
        <f t="shared" si="49"/>
      </c>
      <c r="R142" s="110">
        <f t="shared" si="50"/>
      </c>
      <c r="S142" s="120">
        <f t="shared" si="51"/>
      </c>
      <c r="T142" s="121"/>
      <c r="U142" s="122">
        <f t="shared" si="52"/>
      </c>
      <c r="V142" s="123">
        <f t="shared" si="53"/>
      </c>
      <c r="W142" s="124">
        <f t="shared" si="54"/>
      </c>
    </row>
    <row r="143" spans="1:23" ht="25.5">
      <c r="A143" s="80"/>
      <c r="B143" s="99"/>
      <c r="C143" s="100"/>
      <c r="D143" s="100"/>
      <c r="E143" s="100"/>
      <c r="F143" s="130"/>
      <c r="G143" s="127"/>
      <c r="H143" s="116"/>
      <c r="I143" s="117"/>
      <c r="J143" s="110" t="str">
        <f t="shared" si="45"/>
        <v> </v>
      </c>
      <c r="K143" s="118"/>
      <c r="L143" s="119" t="str">
        <f t="shared" si="44"/>
        <v> </v>
      </c>
      <c r="M143" s="109">
        <f t="shared" si="46"/>
      </c>
      <c r="N143" s="120">
        <f t="shared" si="47"/>
      </c>
      <c r="O143" s="110">
        <f t="shared" si="48"/>
      </c>
      <c r="P143" s="118"/>
      <c r="Q143" s="109">
        <f t="shared" si="49"/>
      </c>
      <c r="R143" s="110">
        <f t="shared" si="50"/>
      </c>
      <c r="S143" s="120">
        <f t="shared" si="51"/>
      </c>
      <c r="T143" s="121"/>
      <c r="U143" s="122">
        <f t="shared" si="52"/>
      </c>
      <c r="V143" s="123">
        <f t="shared" si="53"/>
      </c>
      <c r="W143" s="124">
        <f t="shared" si="54"/>
      </c>
    </row>
    <row r="144" spans="1:23" ht="25.5">
      <c r="A144" s="80"/>
      <c r="B144" s="99"/>
      <c r="C144" s="100"/>
      <c r="D144" s="100"/>
      <c r="E144" s="100"/>
      <c r="F144" s="130"/>
      <c r="G144" s="127"/>
      <c r="H144" s="116"/>
      <c r="I144" s="117"/>
      <c r="J144" s="110" t="str">
        <f t="shared" si="45"/>
        <v> </v>
      </c>
      <c r="K144" s="118"/>
      <c r="L144" s="119" t="str">
        <f t="shared" si="44"/>
        <v> </v>
      </c>
      <c r="M144" s="109">
        <f t="shared" si="46"/>
      </c>
      <c r="N144" s="120">
        <f t="shared" si="47"/>
      </c>
      <c r="O144" s="110">
        <f t="shared" si="48"/>
      </c>
      <c r="P144" s="118"/>
      <c r="Q144" s="109">
        <f t="shared" si="49"/>
      </c>
      <c r="R144" s="110">
        <f t="shared" si="50"/>
      </c>
      <c r="S144" s="120">
        <f t="shared" si="51"/>
      </c>
      <c r="T144" s="121"/>
      <c r="U144" s="122">
        <f t="shared" si="52"/>
      </c>
      <c r="V144" s="123">
        <f t="shared" si="53"/>
      </c>
      <c r="W144" s="124">
        <f t="shared" si="54"/>
      </c>
    </row>
    <row r="145" spans="1:23" ht="25.5">
      <c r="A145" s="80"/>
      <c r="B145" s="99"/>
      <c r="C145" s="100"/>
      <c r="D145" s="100"/>
      <c r="E145" s="100"/>
      <c r="F145" s="130"/>
      <c r="G145" s="127"/>
      <c r="H145" s="116"/>
      <c r="I145" s="117"/>
      <c r="J145" s="110" t="str">
        <f t="shared" si="45"/>
        <v> </v>
      </c>
      <c r="K145" s="118"/>
      <c r="L145" s="119" t="str">
        <f t="shared" si="44"/>
        <v> </v>
      </c>
      <c r="M145" s="109">
        <f t="shared" si="46"/>
      </c>
      <c r="N145" s="120">
        <f t="shared" si="47"/>
      </c>
      <c r="O145" s="110">
        <f t="shared" si="48"/>
      </c>
      <c r="P145" s="118"/>
      <c r="Q145" s="109">
        <f t="shared" si="49"/>
      </c>
      <c r="R145" s="110">
        <f t="shared" si="50"/>
      </c>
      <c r="S145" s="120">
        <f t="shared" si="51"/>
      </c>
      <c r="T145" s="121"/>
      <c r="U145" s="122">
        <f t="shared" si="52"/>
      </c>
      <c r="V145" s="123">
        <f t="shared" si="53"/>
      </c>
      <c r="W145" s="124">
        <f t="shared" si="54"/>
      </c>
    </row>
    <row r="146" spans="1:23" ht="25.5">
      <c r="A146" s="80"/>
      <c r="B146" s="99"/>
      <c r="C146" s="100"/>
      <c r="D146" s="100"/>
      <c r="E146" s="100"/>
      <c r="F146" s="130"/>
      <c r="G146" s="127"/>
      <c r="H146" s="116"/>
      <c r="I146" s="117"/>
      <c r="J146" s="110" t="str">
        <f t="shared" si="45"/>
        <v> </v>
      </c>
      <c r="K146" s="118"/>
      <c r="L146" s="119" t="str">
        <f t="shared" si="44"/>
        <v> </v>
      </c>
      <c r="M146" s="109">
        <f t="shared" si="46"/>
      </c>
      <c r="N146" s="120">
        <f t="shared" si="47"/>
      </c>
      <c r="O146" s="110">
        <f t="shared" si="48"/>
      </c>
      <c r="P146" s="118"/>
      <c r="Q146" s="109">
        <f t="shared" si="49"/>
      </c>
      <c r="R146" s="110">
        <f t="shared" si="50"/>
      </c>
      <c r="S146" s="120">
        <f t="shared" si="51"/>
      </c>
      <c r="T146" s="121"/>
      <c r="U146" s="122">
        <f t="shared" si="52"/>
      </c>
      <c r="V146" s="123">
        <f t="shared" si="53"/>
      </c>
      <c r="W146" s="124">
        <f t="shared" si="54"/>
      </c>
    </row>
    <row r="147" spans="1:23" ht="25.5">
      <c r="A147" s="80"/>
      <c r="B147" s="99"/>
      <c r="C147" s="100"/>
      <c r="D147" s="100"/>
      <c r="E147" s="100"/>
      <c r="F147" s="130"/>
      <c r="G147" s="127"/>
      <c r="H147" s="116"/>
      <c r="I147" s="117"/>
      <c r="J147" s="110" t="str">
        <f t="shared" si="45"/>
        <v> </v>
      </c>
      <c r="K147" s="118"/>
      <c r="L147" s="119" t="str">
        <f t="shared" si="44"/>
        <v> </v>
      </c>
      <c r="M147" s="109">
        <f t="shared" si="46"/>
      </c>
      <c r="N147" s="120">
        <f t="shared" si="47"/>
      </c>
      <c r="O147" s="110">
        <f t="shared" si="48"/>
      </c>
      <c r="P147" s="118"/>
      <c r="Q147" s="109">
        <f t="shared" si="49"/>
      </c>
      <c r="R147" s="110">
        <f t="shared" si="50"/>
      </c>
      <c r="S147" s="120">
        <f t="shared" si="51"/>
      </c>
      <c r="T147" s="121"/>
      <c r="U147" s="122">
        <f t="shared" si="52"/>
      </c>
      <c r="V147" s="123">
        <f t="shared" si="53"/>
      </c>
      <c r="W147" s="124">
        <f t="shared" si="54"/>
      </c>
    </row>
    <row r="148" spans="1:23" ht="25.5">
      <c r="A148" s="80"/>
      <c r="B148" s="99"/>
      <c r="C148" s="100"/>
      <c r="D148" s="100"/>
      <c r="E148" s="100"/>
      <c r="F148" s="130"/>
      <c r="G148" s="127"/>
      <c r="H148" s="116"/>
      <c r="I148" s="117"/>
      <c r="J148" s="110" t="str">
        <f t="shared" si="45"/>
        <v> </v>
      </c>
      <c r="K148" s="118"/>
      <c r="L148" s="119" t="str">
        <f t="shared" si="44"/>
        <v> </v>
      </c>
      <c r="M148" s="109">
        <f t="shared" si="46"/>
      </c>
      <c r="N148" s="120">
        <f t="shared" si="47"/>
      </c>
      <c r="O148" s="110">
        <f t="shared" si="48"/>
      </c>
      <c r="P148" s="118"/>
      <c r="Q148" s="109">
        <f t="shared" si="49"/>
      </c>
      <c r="R148" s="110">
        <f t="shared" si="50"/>
      </c>
      <c r="S148" s="120">
        <f t="shared" si="51"/>
      </c>
      <c r="T148" s="121"/>
      <c r="U148" s="122">
        <f t="shared" si="52"/>
      </c>
      <c r="V148" s="123">
        <f t="shared" si="53"/>
      </c>
      <c r="W148" s="124">
        <f t="shared" si="54"/>
      </c>
    </row>
    <row r="149" spans="1:23" ht="25.5">
      <c r="A149" s="80"/>
      <c r="B149" s="99"/>
      <c r="C149" s="100"/>
      <c r="D149" s="100"/>
      <c r="E149" s="100"/>
      <c r="F149" s="130"/>
      <c r="G149" s="127"/>
      <c r="H149" s="116"/>
      <c r="I149" s="117"/>
      <c r="J149" s="110" t="str">
        <f t="shared" si="45"/>
        <v> </v>
      </c>
      <c r="K149" s="118"/>
      <c r="L149" s="119" t="str">
        <f t="shared" si="44"/>
        <v> </v>
      </c>
      <c r="M149" s="109">
        <f t="shared" si="46"/>
      </c>
      <c r="N149" s="120">
        <f t="shared" si="47"/>
      </c>
      <c r="O149" s="110">
        <f t="shared" si="48"/>
      </c>
      <c r="P149" s="118"/>
      <c r="Q149" s="109">
        <f t="shared" si="49"/>
      </c>
      <c r="R149" s="110">
        <f t="shared" si="50"/>
      </c>
      <c r="S149" s="120">
        <f t="shared" si="51"/>
      </c>
      <c r="T149" s="121"/>
      <c r="U149" s="122">
        <f t="shared" si="52"/>
      </c>
      <c r="V149" s="123">
        <f t="shared" si="53"/>
      </c>
      <c r="W149" s="124">
        <f t="shared" si="54"/>
      </c>
    </row>
    <row r="150" spans="1:23" ht="25.5">
      <c r="A150" s="80"/>
      <c r="B150" s="99"/>
      <c r="C150" s="100"/>
      <c r="D150" s="100"/>
      <c r="E150" s="100"/>
      <c r="F150" s="130"/>
      <c r="G150" s="127"/>
      <c r="H150" s="116"/>
      <c r="I150" s="117"/>
      <c r="J150" s="110" t="str">
        <f t="shared" si="45"/>
        <v> </v>
      </c>
      <c r="K150" s="118"/>
      <c r="L150" s="119" t="str">
        <f t="shared" si="44"/>
        <v> </v>
      </c>
      <c r="M150" s="109">
        <f t="shared" si="46"/>
      </c>
      <c r="N150" s="120">
        <f t="shared" si="47"/>
      </c>
      <c r="O150" s="110">
        <f t="shared" si="48"/>
      </c>
      <c r="P150" s="118"/>
      <c r="Q150" s="109">
        <f t="shared" si="49"/>
      </c>
      <c r="R150" s="110">
        <f t="shared" si="50"/>
      </c>
      <c r="S150" s="120">
        <f t="shared" si="51"/>
      </c>
      <c r="T150" s="121"/>
      <c r="U150" s="122">
        <f t="shared" si="52"/>
      </c>
      <c r="V150" s="123">
        <f t="shared" si="53"/>
      </c>
      <c r="W150" s="124">
        <f t="shared" si="54"/>
      </c>
    </row>
    <row r="151" spans="1:23" ht="25.5">
      <c r="A151" s="80"/>
      <c r="B151" s="99"/>
      <c r="C151" s="100"/>
      <c r="D151" s="100"/>
      <c r="E151" s="100"/>
      <c r="F151" s="130"/>
      <c r="G151" s="127"/>
      <c r="H151" s="116"/>
      <c r="I151" s="117"/>
      <c r="J151" s="110" t="str">
        <f t="shared" si="45"/>
        <v> </v>
      </c>
      <c r="K151" s="118"/>
      <c r="L151" s="119" t="str">
        <f t="shared" si="44"/>
        <v> </v>
      </c>
      <c r="M151" s="109">
        <f t="shared" si="46"/>
      </c>
      <c r="N151" s="120">
        <f t="shared" si="47"/>
      </c>
      <c r="O151" s="110">
        <f t="shared" si="48"/>
      </c>
      <c r="P151" s="118"/>
      <c r="Q151" s="109">
        <f t="shared" si="49"/>
      </c>
      <c r="R151" s="110">
        <f t="shared" si="50"/>
      </c>
      <c r="S151" s="120">
        <f t="shared" si="51"/>
      </c>
      <c r="T151" s="121"/>
      <c r="U151" s="122">
        <f t="shared" si="52"/>
      </c>
      <c r="V151" s="123">
        <f t="shared" si="53"/>
      </c>
      <c r="W151" s="124">
        <f t="shared" si="54"/>
      </c>
    </row>
    <row r="152" spans="1:23" ht="25.5">
      <c r="A152" s="80"/>
      <c r="B152" s="99"/>
      <c r="C152" s="100"/>
      <c r="D152" s="100"/>
      <c r="E152" s="100"/>
      <c r="F152" s="130"/>
      <c r="G152" s="127"/>
      <c r="H152" s="116"/>
      <c r="I152" s="117"/>
      <c r="J152" s="110" t="str">
        <f t="shared" si="45"/>
        <v> </v>
      </c>
      <c r="K152" s="118"/>
      <c r="L152" s="119" t="str">
        <f t="shared" si="44"/>
        <v> </v>
      </c>
      <c r="M152" s="109">
        <f t="shared" si="46"/>
      </c>
      <c r="N152" s="120">
        <f t="shared" si="47"/>
      </c>
      <c r="O152" s="110">
        <f t="shared" si="48"/>
      </c>
      <c r="P152" s="118"/>
      <c r="Q152" s="109">
        <f t="shared" si="49"/>
      </c>
      <c r="R152" s="110">
        <f t="shared" si="50"/>
      </c>
      <c r="S152" s="120">
        <f t="shared" si="51"/>
      </c>
      <c r="T152" s="121"/>
      <c r="U152" s="122">
        <f t="shared" si="52"/>
      </c>
      <c r="V152" s="123">
        <f t="shared" si="53"/>
      </c>
      <c r="W152" s="124">
        <f t="shared" si="54"/>
      </c>
    </row>
    <row r="153" spans="1:23" ht="25.5">
      <c r="A153" s="80"/>
      <c r="B153" s="99"/>
      <c r="C153" s="100"/>
      <c r="D153" s="100"/>
      <c r="E153" s="100"/>
      <c r="F153" s="130"/>
      <c r="G153" s="127"/>
      <c r="H153" s="116"/>
      <c r="I153" s="117"/>
      <c r="J153" s="110" t="str">
        <f t="shared" si="45"/>
        <v> </v>
      </c>
      <c r="K153" s="118"/>
      <c r="L153" s="119" t="str">
        <f t="shared" si="44"/>
        <v> </v>
      </c>
      <c r="M153" s="109">
        <f t="shared" si="46"/>
      </c>
      <c r="N153" s="120">
        <f t="shared" si="47"/>
      </c>
      <c r="O153" s="110">
        <f t="shared" si="48"/>
      </c>
      <c r="P153" s="118"/>
      <c r="Q153" s="109">
        <f t="shared" si="49"/>
      </c>
      <c r="R153" s="110">
        <f t="shared" si="50"/>
      </c>
      <c r="S153" s="120">
        <f t="shared" si="51"/>
      </c>
      <c r="T153" s="121"/>
      <c r="U153" s="122">
        <f t="shared" si="52"/>
      </c>
      <c r="V153" s="123">
        <f t="shared" si="53"/>
      </c>
      <c r="W153" s="124">
        <f t="shared" si="54"/>
      </c>
    </row>
    <row r="154" spans="1:23" ht="25.5">
      <c r="A154" s="80"/>
      <c r="B154" s="99"/>
      <c r="C154" s="100"/>
      <c r="D154" s="100"/>
      <c r="E154" s="100"/>
      <c r="F154" s="130"/>
      <c r="G154" s="127"/>
      <c r="H154" s="116"/>
      <c r="I154" s="117"/>
      <c r="J154" s="110" t="str">
        <f t="shared" si="45"/>
        <v> </v>
      </c>
      <c r="K154" s="118"/>
      <c r="L154" s="119" t="str">
        <f aca="true" t="shared" si="55" ref="L154:L169">IF(ISBLANK(K154)," ",IF(K154&lt;0.1,-5,0))</f>
        <v> </v>
      </c>
      <c r="M154" s="109">
        <f t="shared" si="46"/>
      </c>
      <c r="N154" s="120">
        <f t="shared" si="47"/>
      </c>
      <c r="O154" s="110">
        <f t="shared" si="48"/>
      </c>
      <c r="P154" s="118"/>
      <c r="Q154" s="109">
        <f t="shared" si="49"/>
      </c>
      <c r="R154" s="110">
        <f t="shared" si="50"/>
      </c>
      <c r="S154" s="120">
        <f t="shared" si="51"/>
      </c>
      <c r="T154" s="121"/>
      <c r="U154" s="122">
        <f t="shared" si="52"/>
      </c>
      <c r="V154" s="123">
        <f t="shared" si="53"/>
      </c>
      <c r="W154" s="124">
        <f t="shared" si="54"/>
      </c>
    </row>
    <row r="155" spans="1:23" ht="25.5">
      <c r="A155" s="80"/>
      <c r="B155" s="99"/>
      <c r="C155" s="100"/>
      <c r="D155" s="100"/>
      <c r="E155" s="100"/>
      <c r="F155" s="130"/>
      <c r="G155" s="127"/>
      <c r="H155" s="116"/>
      <c r="I155" s="117"/>
      <c r="J155" s="110" t="str">
        <f t="shared" si="45"/>
        <v> </v>
      </c>
      <c r="K155" s="118"/>
      <c r="L155" s="119" t="str">
        <f t="shared" si="55"/>
        <v> </v>
      </c>
      <c r="M155" s="109">
        <f t="shared" si="46"/>
      </c>
      <c r="N155" s="120">
        <f t="shared" si="47"/>
      </c>
      <c r="O155" s="110">
        <f t="shared" si="48"/>
      </c>
      <c r="P155" s="118"/>
      <c r="Q155" s="109">
        <f t="shared" si="49"/>
      </c>
      <c r="R155" s="110">
        <f t="shared" si="50"/>
      </c>
      <c r="S155" s="120">
        <f t="shared" si="51"/>
      </c>
      <c r="T155" s="121"/>
      <c r="U155" s="122">
        <f t="shared" si="52"/>
      </c>
      <c r="V155" s="123">
        <f t="shared" si="53"/>
      </c>
      <c r="W155" s="124">
        <f t="shared" si="54"/>
      </c>
    </row>
    <row r="156" spans="1:23" ht="25.5">
      <c r="A156" s="80"/>
      <c r="B156" s="99"/>
      <c r="C156" s="100"/>
      <c r="D156" s="100"/>
      <c r="E156" s="100"/>
      <c r="F156" s="130"/>
      <c r="G156" s="127"/>
      <c r="H156" s="116"/>
      <c r="I156" s="117"/>
      <c r="J156" s="110" t="str">
        <f t="shared" si="45"/>
        <v> </v>
      </c>
      <c r="K156" s="118"/>
      <c r="L156" s="119" t="str">
        <f t="shared" si="55"/>
        <v> </v>
      </c>
      <c r="M156" s="109">
        <f t="shared" si="46"/>
      </c>
      <c r="N156" s="120">
        <f t="shared" si="47"/>
      </c>
      <c r="O156" s="110">
        <f t="shared" si="48"/>
      </c>
      <c r="P156" s="118"/>
      <c r="Q156" s="109">
        <f t="shared" si="49"/>
      </c>
      <c r="R156" s="110">
        <f t="shared" si="50"/>
      </c>
      <c r="S156" s="120">
        <f t="shared" si="51"/>
      </c>
      <c r="T156" s="121"/>
      <c r="U156" s="122">
        <f t="shared" si="52"/>
      </c>
      <c r="V156" s="123">
        <f t="shared" si="53"/>
      </c>
      <c r="W156" s="124">
        <f t="shared" si="54"/>
      </c>
    </row>
    <row r="157" spans="1:23" ht="25.5">
      <c r="A157" s="80"/>
      <c r="B157" s="99"/>
      <c r="C157" s="100"/>
      <c r="D157" s="100"/>
      <c r="E157" s="100"/>
      <c r="F157" s="130"/>
      <c r="G157" s="127"/>
      <c r="H157" s="116"/>
      <c r="I157" s="117"/>
      <c r="J157" s="110" t="str">
        <f t="shared" si="45"/>
        <v> </v>
      </c>
      <c r="K157" s="118"/>
      <c r="L157" s="119" t="str">
        <f t="shared" si="55"/>
        <v> </v>
      </c>
      <c r="M157" s="109">
        <f t="shared" si="46"/>
      </c>
      <c r="N157" s="120">
        <f t="shared" si="47"/>
      </c>
      <c r="O157" s="110">
        <f t="shared" si="48"/>
      </c>
      <c r="P157" s="118"/>
      <c r="Q157" s="109">
        <f t="shared" si="49"/>
      </c>
      <c r="R157" s="110">
        <f t="shared" si="50"/>
      </c>
      <c r="S157" s="120">
        <f t="shared" si="51"/>
      </c>
      <c r="T157" s="121"/>
      <c r="U157" s="122">
        <f t="shared" si="52"/>
      </c>
      <c r="V157" s="123">
        <f t="shared" si="53"/>
      </c>
      <c r="W157" s="124">
        <f t="shared" si="54"/>
      </c>
    </row>
    <row r="158" spans="1:23" ht="25.5">
      <c r="A158" s="80"/>
      <c r="B158" s="99"/>
      <c r="C158" s="100"/>
      <c r="D158" s="100"/>
      <c r="E158" s="100"/>
      <c r="F158" s="130"/>
      <c r="G158" s="127"/>
      <c r="H158" s="116"/>
      <c r="I158" s="117"/>
      <c r="J158" s="110" t="str">
        <f t="shared" si="45"/>
        <v> </v>
      </c>
      <c r="K158" s="118"/>
      <c r="L158" s="119" t="str">
        <f t="shared" si="55"/>
        <v> </v>
      </c>
      <c r="M158" s="109">
        <f t="shared" si="46"/>
      </c>
      <c r="N158" s="120">
        <f t="shared" si="47"/>
      </c>
      <c r="O158" s="110">
        <f t="shared" si="48"/>
      </c>
      <c r="P158" s="118"/>
      <c r="Q158" s="109">
        <f t="shared" si="49"/>
      </c>
      <c r="R158" s="110">
        <f t="shared" si="50"/>
      </c>
      <c r="S158" s="120">
        <f t="shared" si="51"/>
      </c>
      <c r="T158" s="121"/>
      <c r="U158" s="122">
        <f t="shared" si="52"/>
      </c>
      <c r="V158" s="123">
        <f t="shared" si="53"/>
      </c>
      <c r="W158" s="124">
        <f t="shared" si="54"/>
      </c>
    </row>
    <row r="159" spans="1:23" ht="25.5">
      <c r="A159" s="80"/>
      <c r="B159" s="99"/>
      <c r="C159" s="100"/>
      <c r="D159" s="100"/>
      <c r="E159" s="100"/>
      <c r="F159" s="130"/>
      <c r="G159" s="127"/>
      <c r="H159" s="116"/>
      <c r="I159" s="117"/>
      <c r="J159" s="110" t="str">
        <f t="shared" si="45"/>
        <v> </v>
      </c>
      <c r="K159" s="118"/>
      <c r="L159" s="119" t="str">
        <f t="shared" si="55"/>
        <v> </v>
      </c>
      <c r="M159" s="109">
        <f t="shared" si="46"/>
      </c>
      <c r="N159" s="120">
        <f t="shared" si="47"/>
      </c>
      <c r="O159" s="110">
        <f t="shared" si="48"/>
      </c>
      <c r="P159" s="118"/>
      <c r="Q159" s="109">
        <f t="shared" si="49"/>
      </c>
      <c r="R159" s="110">
        <f t="shared" si="50"/>
      </c>
      <c r="S159" s="120">
        <f t="shared" si="51"/>
      </c>
      <c r="T159" s="121"/>
      <c r="U159" s="122">
        <f t="shared" si="52"/>
      </c>
      <c r="V159" s="123">
        <f t="shared" si="53"/>
      </c>
      <c r="W159" s="124">
        <f t="shared" si="54"/>
      </c>
    </row>
    <row r="160" spans="1:23" ht="25.5">
      <c r="A160" s="80"/>
      <c r="B160" s="99"/>
      <c r="C160" s="100"/>
      <c r="D160" s="100"/>
      <c r="E160" s="100"/>
      <c r="F160" s="130"/>
      <c r="G160" s="128"/>
      <c r="H160" s="116"/>
      <c r="I160" s="117"/>
      <c r="J160" s="110" t="str">
        <f t="shared" si="45"/>
        <v> </v>
      </c>
      <c r="K160" s="118"/>
      <c r="L160" s="119" t="str">
        <f t="shared" si="55"/>
        <v> </v>
      </c>
      <c r="M160" s="109">
        <f t="shared" si="46"/>
      </c>
      <c r="N160" s="120">
        <f t="shared" si="47"/>
      </c>
      <c r="O160" s="110">
        <f t="shared" si="48"/>
      </c>
      <c r="P160" s="118"/>
      <c r="Q160" s="109">
        <f t="shared" si="49"/>
      </c>
      <c r="R160" s="110">
        <f t="shared" si="50"/>
      </c>
      <c r="S160" s="120">
        <f t="shared" si="51"/>
      </c>
      <c r="T160" s="121"/>
      <c r="U160" s="122">
        <f t="shared" si="52"/>
      </c>
      <c r="V160" s="123">
        <f t="shared" si="53"/>
      </c>
      <c r="W160" s="124">
        <f t="shared" si="54"/>
      </c>
    </row>
    <row r="161" spans="1:23" ht="25.5">
      <c r="A161" s="80"/>
      <c r="B161" s="99"/>
      <c r="C161" s="100"/>
      <c r="D161" s="100"/>
      <c r="E161" s="100"/>
      <c r="F161" s="130"/>
      <c r="G161" s="127"/>
      <c r="H161" s="116"/>
      <c r="I161" s="117"/>
      <c r="J161" s="110" t="str">
        <f t="shared" si="45"/>
        <v> </v>
      </c>
      <c r="K161" s="118"/>
      <c r="L161" s="119" t="str">
        <f t="shared" si="55"/>
        <v> </v>
      </c>
      <c r="M161" s="109">
        <f t="shared" si="46"/>
      </c>
      <c r="N161" s="120">
        <f t="shared" si="47"/>
      </c>
      <c r="O161" s="110">
        <f t="shared" si="48"/>
      </c>
      <c r="P161" s="118"/>
      <c r="Q161" s="109">
        <f t="shared" si="49"/>
      </c>
      <c r="R161" s="110">
        <f t="shared" si="50"/>
      </c>
      <c r="S161" s="120">
        <f t="shared" si="51"/>
      </c>
      <c r="T161" s="121"/>
      <c r="U161" s="122">
        <f t="shared" si="52"/>
      </c>
      <c r="V161" s="123">
        <f t="shared" si="53"/>
      </c>
      <c r="W161" s="124">
        <f t="shared" si="54"/>
      </c>
    </row>
    <row r="162" spans="1:23" ht="25.5">
      <c r="A162" s="80"/>
      <c r="B162" s="99"/>
      <c r="C162" s="100"/>
      <c r="D162" s="100"/>
      <c r="E162" s="100"/>
      <c r="F162" s="130"/>
      <c r="G162" s="127"/>
      <c r="H162" s="116"/>
      <c r="I162" s="117"/>
      <c r="J162" s="110" t="str">
        <f t="shared" si="45"/>
        <v> </v>
      </c>
      <c r="K162" s="118"/>
      <c r="L162" s="119" t="str">
        <f t="shared" si="55"/>
        <v> </v>
      </c>
      <c r="M162" s="109">
        <f t="shared" si="46"/>
      </c>
      <c r="N162" s="120">
        <f t="shared" si="47"/>
      </c>
      <c r="O162" s="110">
        <f t="shared" si="48"/>
      </c>
      <c r="P162" s="118"/>
      <c r="Q162" s="109">
        <f t="shared" si="49"/>
      </c>
      <c r="R162" s="110">
        <f t="shared" si="50"/>
      </c>
      <c r="S162" s="120">
        <f t="shared" si="51"/>
      </c>
      <c r="T162" s="121"/>
      <c r="U162" s="122">
        <f t="shared" si="52"/>
      </c>
      <c r="V162" s="123">
        <f t="shared" si="53"/>
      </c>
      <c r="W162" s="124">
        <f t="shared" si="54"/>
      </c>
    </row>
    <row r="163" spans="1:23" ht="25.5">
      <c r="A163" s="80"/>
      <c r="B163" s="99"/>
      <c r="C163" s="100"/>
      <c r="D163" s="100"/>
      <c r="E163" s="100"/>
      <c r="F163" s="130"/>
      <c r="G163" s="127"/>
      <c r="H163" s="116"/>
      <c r="I163" s="117"/>
      <c r="J163" s="110" t="str">
        <f t="shared" si="45"/>
        <v> </v>
      </c>
      <c r="K163" s="118"/>
      <c r="L163" s="119" t="str">
        <f t="shared" si="55"/>
        <v> </v>
      </c>
      <c r="M163" s="109">
        <f t="shared" si="46"/>
      </c>
      <c r="N163" s="120">
        <f t="shared" si="47"/>
      </c>
      <c r="O163" s="110">
        <f t="shared" si="48"/>
      </c>
      <c r="P163" s="118"/>
      <c r="Q163" s="109">
        <f t="shared" si="49"/>
      </c>
      <c r="R163" s="110">
        <f t="shared" si="50"/>
      </c>
      <c r="S163" s="120">
        <f t="shared" si="51"/>
      </c>
      <c r="T163" s="121"/>
      <c r="U163" s="122">
        <f t="shared" si="52"/>
      </c>
      <c r="V163" s="123">
        <f t="shared" si="53"/>
      </c>
      <c r="W163" s="124">
        <f t="shared" si="54"/>
      </c>
    </row>
    <row r="164" spans="1:23" ht="25.5">
      <c r="A164" s="80"/>
      <c r="B164" s="99"/>
      <c r="C164" s="100"/>
      <c r="D164" s="100"/>
      <c r="E164" s="100"/>
      <c r="F164" s="130"/>
      <c r="G164" s="127"/>
      <c r="H164" s="116"/>
      <c r="I164" s="117"/>
      <c r="J164" s="110" t="str">
        <f t="shared" si="45"/>
        <v> </v>
      </c>
      <c r="K164" s="118"/>
      <c r="L164" s="119" t="str">
        <f t="shared" si="55"/>
        <v> </v>
      </c>
      <c r="M164" s="109">
        <f t="shared" si="46"/>
      </c>
      <c r="N164" s="120">
        <f t="shared" si="47"/>
      </c>
      <c r="O164" s="110">
        <f t="shared" si="48"/>
      </c>
      <c r="P164" s="118"/>
      <c r="Q164" s="109">
        <f t="shared" si="49"/>
      </c>
      <c r="R164" s="110">
        <f t="shared" si="50"/>
      </c>
      <c r="S164" s="120">
        <f t="shared" si="51"/>
      </c>
      <c r="T164" s="121"/>
      <c r="U164" s="122">
        <f t="shared" si="52"/>
      </c>
      <c r="V164" s="123">
        <f t="shared" si="53"/>
      </c>
      <c r="W164" s="124">
        <f t="shared" si="54"/>
      </c>
    </row>
    <row r="165" spans="1:23" ht="25.5">
      <c r="A165" s="80"/>
      <c r="B165" s="99"/>
      <c r="C165" s="100"/>
      <c r="D165" s="100"/>
      <c r="E165" s="100"/>
      <c r="F165" s="130"/>
      <c r="G165" s="127"/>
      <c r="H165" s="116"/>
      <c r="I165" s="117"/>
      <c r="J165" s="110" t="str">
        <f t="shared" si="45"/>
        <v> </v>
      </c>
      <c r="K165" s="118"/>
      <c r="L165" s="119" t="str">
        <f t="shared" si="55"/>
        <v> </v>
      </c>
      <c r="M165" s="109">
        <f t="shared" si="46"/>
      </c>
      <c r="N165" s="120">
        <f t="shared" si="47"/>
      </c>
      <c r="O165" s="110">
        <f t="shared" si="48"/>
      </c>
      <c r="P165" s="118"/>
      <c r="Q165" s="109">
        <f t="shared" si="49"/>
      </c>
      <c r="R165" s="110">
        <f t="shared" si="50"/>
      </c>
      <c r="S165" s="120">
        <f t="shared" si="51"/>
      </c>
      <c r="T165" s="121"/>
      <c r="U165" s="122">
        <f t="shared" si="52"/>
      </c>
      <c r="V165" s="123">
        <f t="shared" si="53"/>
      </c>
      <c r="W165" s="124">
        <f t="shared" si="54"/>
      </c>
    </row>
    <row r="166" spans="1:23" ht="25.5">
      <c r="A166" s="80"/>
      <c r="B166" s="99"/>
      <c r="C166" s="100"/>
      <c r="D166" s="100"/>
      <c r="E166" s="100"/>
      <c r="F166" s="130"/>
      <c r="G166" s="128"/>
      <c r="H166" s="116"/>
      <c r="I166" s="117"/>
      <c r="J166" s="110" t="str">
        <f t="shared" si="45"/>
        <v> </v>
      </c>
      <c r="K166" s="118"/>
      <c r="L166" s="119" t="str">
        <f t="shared" si="55"/>
        <v> </v>
      </c>
      <c r="M166" s="109">
        <f t="shared" si="46"/>
      </c>
      <c r="N166" s="120">
        <f t="shared" si="47"/>
      </c>
      <c r="O166" s="110">
        <f t="shared" si="48"/>
      </c>
      <c r="P166" s="118"/>
      <c r="Q166" s="109">
        <f t="shared" si="49"/>
      </c>
      <c r="R166" s="110">
        <f t="shared" si="50"/>
      </c>
      <c r="S166" s="120">
        <f t="shared" si="51"/>
      </c>
      <c r="T166" s="121"/>
      <c r="U166" s="122">
        <f t="shared" si="52"/>
      </c>
      <c r="V166" s="123">
        <f t="shared" si="53"/>
      </c>
      <c r="W166" s="124">
        <f t="shared" si="54"/>
      </c>
    </row>
    <row r="167" spans="1:23" ht="25.5">
      <c r="A167" s="80"/>
      <c r="B167" s="99"/>
      <c r="C167" s="100"/>
      <c r="D167" s="100"/>
      <c r="E167" s="100"/>
      <c r="F167" s="130"/>
      <c r="G167" s="127"/>
      <c r="H167" s="116"/>
      <c r="I167" s="117"/>
      <c r="J167" s="110" t="str">
        <f t="shared" si="45"/>
        <v> </v>
      </c>
      <c r="K167" s="118"/>
      <c r="L167" s="119" t="str">
        <f t="shared" si="55"/>
        <v> </v>
      </c>
      <c r="M167" s="109">
        <f t="shared" si="46"/>
      </c>
      <c r="N167" s="120">
        <f t="shared" si="47"/>
      </c>
      <c r="O167" s="110">
        <f t="shared" si="48"/>
      </c>
      <c r="P167" s="118"/>
      <c r="Q167" s="109">
        <f t="shared" si="49"/>
      </c>
      <c r="R167" s="110">
        <f t="shared" si="50"/>
      </c>
      <c r="S167" s="120">
        <f t="shared" si="51"/>
      </c>
      <c r="T167" s="121"/>
      <c r="U167" s="122">
        <f t="shared" si="52"/>
      </c>
      <c r="V167" s="123">
        <f t="shared" si="53"/>
      </c>
      <c r="W167" s="124">
        <f t="shared" si="54"/>
      </c>
    </row>
    <row r="168" spans="1:23" ht="25.5">
      <c r="A168" s="80"/>
      <c r="B168" s="99"/>
      <c r="C168" s="100"/>
      <c r="D168" s="100"/>
      <c r="E168" s="100"/>
      <c r="F168" s="130"/>
      <c r="G168" s="127"/>
      <c r="H168" s="116"/>
      <c r="I168" s="117"/>
      <c r="J168" s="110" t="str">
        <f>IF(ISBLANK(I168)," ",IF(I168=$AE$2,0.9)+IF(I168=$AF$2,0.9)+IF(I168=$AG$2,0.9)+IF(I168=$AH$2,0.6)+IF(I168=$AI$2,0.3)+IF(I168=$AJ$2,0)+IF(I168=$AK$2,-5)+IF(I168=$AL$2,-5)+IF(I168=$AM$2,-5))</f>
        <v> </v>
      </c>
      <c r="K168" s="118"/>
      <c r="L168" s="119" t="str">
        <f t="shared" si="55"/>
        <v> </v>
      </c>
      <c r="M168" s="109">
        <f t="shared" si="46"/>
      </c>
      <c r="N168" s="120">
        <f>IF(ISBLANK(K168),"",50.81917+(-1.79164*M168))</f>
      </c>
      <c r="O168" s="110">
        <f>IF(ISBLANK(K168),"",IF(N168&gt;48.3,48.3,N168))</f>
      </c>
      <c r="P168" s="118"/>
      <c r="Q168" s="109">
        <f>IF(ISBLANK(P168),"",IF(AND(G168&lt;45.6,G168&gt;1),2.2)+IF(AND(G168&lt;50.6,G168&gt;45.5),2.3)+IF(AND(G168&lt;55.6,G168&gt;50.5),2.4)+IF(AND(G168&lt;60.6,G168&gt;55.5),2.5)+IF(AND(G168&lt;65.61,G168&gt;60.5),2.6)+IF(AND(G168&lt;70.6,G168&gt;65.5),2.7)+IF(AND(G168&lt;75.6,G168&gt;70.5),2.8)+IF(AND(G168&lt;80.6,G168&gt;75.5),2.9)+IF(AND(G168&lt;85.6,G168&gt;80.5),3)+IF(AND(G168&lt;90.6,G168&gt;85.5),3.1)+IF(G168&gt;90.5,3.2))</f>
      </c>
      <c r="R168" s="110">
        <f>IF(ISBLANK(P168),"",+(P168-Q168)*10)</f>
      </c>
      <c r="S168" s="120">
        <f t="shared" si="51"/>
      </c>
      <c r="T168" s="121"/>
      <c r="U168" s="122">
        <f>IF(ISBLANK(P168),"",+T168+R168+O168+L168+J168)</f>
      </c>
      <c r="V168" s="123">
        <f>IF(ISBLANK(P168),"",OR(AND(G168&lt;45,G168&gt;1),G168&gt;85,J168&lt;0,AND(K168&lt;0.1,K168&gt;0.01),M168&gt;2.99,P168&lt;Q168,U168&lt;50))</f>
      </c>
      <c r="W168" s="124">
        <f>IF(ISBLANK(P168),"",IF(V168=TRUE,"No","Yes"))</f>
      </c>
    </row>
    <row r="169" spans="1:23" ht="25.5">
      <c r="A169" s="80"/>
      <c r="B169" s="99"/>
      <c r="C169" s="100"/>
      <c r="D169" s="100"/>
      <c r="E169" s="100"/>
      <c r="F169" s="130"/>
      <c r="G169" s="128"/>
      <c r="H169" s="116"/>
      <c r="I169" s="117"/>
      <c r="J169" s="110" t="str">
        <f>IF(ISBLANK(I169)," ",IF(I169=$AE$2,0.9)+IF(I169=$AF$2,0.9)+IF(I169=$AG$2,0.9)+IF(I169=$AH$2,0.6)+IF(I169=$AI$2,0.3)+IF(I169=$AJ$2,0)+IF(I169=$AK$2,-5)+IF(I169=$AL$2,-5)+IF(I169=$AM$2,-5))</f>
        <v> </v>
      </c>
      <c r="K169" s="118"/>
      <c r="L169" s="119" t="str">
        <f t="shared" si="55"/>
        <v> </v>
      </c>
      <c r="M169" s="109">
        <f t="shared" si="46"/>
      </c>
      <c r="N169" s="120">
        <f>IF(ISBLANK(K169),"",50.81917+(-1.79164*M169))</f>
      </c>
      <c r="O169" s="110">
        <f>IF(ISBLANK(K169),"",IF(N169&gt;48.3,48.3,N169))</f>
      </c>
      <c r="P169" s="118"/>
      <c r="Q169" s="109">
        <f>IF(ISBLANK(P169),"",IF(AND(G169&lt;45.6,G169&gt;1),2.2)+IF(AND(G169&lt;50.6,G169&gt;45.5),2.3)+IF(AND(G169&lt;55.6,G169&gt;50.5),2.4)+IF(AND(G169&lt;60.6,G169&gt;55.5),2.5)+IF(AND(G169&lt;65.61,G169&gt;60.5),2.6)+IF(AND(G169&lt;70.6,G169&gt;65.5),2.7)+IF(AND(G169&lt;75.6,G169&gt;70.5),2.8)+IF(AND(G169&lt;80.6,G169&gt;75.5),2.9)+IF(AND(G169&lt;85.6,G169&gt;80.5),3)+IF(AND(G169&lt;90.6,G169&gt;85.5),3.1)+IF(G169&gt;90.5,3.2))</f>
      </c>
      <c r="R169" s="110">
        <f>IF(ISBLANK(P169),"",+(P169-Q169)*10)</f>
      </c>
      <c r="S169" s="120">
        <f t="shared" si="51"/>
      </c>
      <c r="T169" s="121"/>
      <c r="U169" s="122">
        <f>IF(ISBLANK(P169),"",+T169+R169+O169+L169+J169)</f>
      </c>
      <c r="V169" s="123">
        <f>IF(ISBLANK(P169),"",OR(AND(G169&lt;45,G169&gt;1),G169&gt;85,J169&lt;0,AND(K169&lt;0.1,K169&gt;0.01),M169&gt;2.99,P169&lt;Q169,U169&lt;50))</f>
      </c>
      <c r="W169" s="124">
        <f>IF(ISBLANK(P169),"",IF(V169=TRUE,"No","Yes"))</f>
      </c>
    </row>
  </sheetData>
  <sheetProtection sheet="1" objects="1" scenarios="1"/>
  <mergeCells count="17">
    <mergeCell ref="W5:W7"/>
    <mergeCell ref="D2:H2"/>
    <mergeCell ref="B4:U4"/>
    <mergeCell ref="P6:P7"/>
    <mergeCell ref="J2:K2"/>
    <mergeCell ref="L2:M2"/>
    <mergeCell ref="O2:P2"/>
    <mergeCell ref="Q2:S2"/>
    <mergeCell ref="P5:S5"/>
    <mergeCell ref="K5:L5"/>
    <mergeCell ref="I5:J5"/>
    <mergeCell ref="F5:F7"/>
    <mergeCell ref="G5:H5"/>
    <mergeCell ref="N5:O5"/>
    <mergeCell ref="G6:G7"/>
    <mergeCell ref="H6:H7"/>
    <mergeCell ref="I6:I7"/>
  </mergeCells>
  <conditionalFormatting sqref="I8:I27 I168:I169">
    <cfRule type="cellIs" priority="436" dxfId="1" operator="between" stopIfTrue="1">
      <formula>"g"</formula>
      <formula>"h"</formula>
    </cfRule>
    <cfRule type="cellIs" priority="437" dxfId="0" operator="greaterThan" stopIfTrue="1">
      <formula>"c"</formula>
    </cfRule>
  </conditionalFormatting>
  <conditionalFormatting sqref="D2:H2">
    <cfRule type="cellIs" priority="438" dxfId="141" operator="greaterThanOrEqual" stopIfTrue="1">
      <formula>"a"</formula>
    </cfRule>
  </conditionalFormatting>
  <conditionalFormatting sqref="L2:M2">
    <cfRule type="cellIs" priority="439" dxfId="141" operator="greaterThanOrEqual" stopIfTrue="1">
      <formula>1999</formula>
    </cfRule>
  </conditionalFormatting>
  <conditionalFormatting sqref="K8:K27 K168:K169">
    <cfRule type="cellIs" priority="440" dxfId="1" operator="between" stopIfTrue="1">
      <formula>0.001</formula>
      <formula>0.09</formula>
    </cfRule>
    <cfRule type="cellIs" priority="441" dxfId="7" operator="between" stopIfTrue="1">
      <formula>0.1</formula>
      <formula>3</formula>
    </cfRule>
  </conditionalFormatting>
  <conditionalFormatting sqref="W8:W27 W168:W169">
    <cfRule type="cellIs" priority="442" dxfId="1" operator="equal" stopIfTrue="1">
      <formula>"No"</formula>
    </cfRule>
    <cfRule type="cellIs" priority="443" dxfId="5" operator="equal" stopIfTrue="1">
      <formula>"Yes"</formula>
    </cfRule>
  </conditionalFormatting>
  <conditionalFormatting sqref="P8:P27 P168:P169">
    <cfRule type="cellIs" priority="444" dxfId="1" operator="lessThan" stopIfTrue="1">
      <formula>Q8</formula>
    </cfRule>
  </conditionalFormatting>
  <conditionalFormatting sqref="M8:M27 M168:M169">
    <cfRule type="cellIs" priority="445" dxfId="1" operator="between" stopIfTrue="1">
      <formula>3</formula>
      <formula>30</formula>
    </cfRule>
  </conditionalFormatting>
  <conditionalFormatting sqref="G8:G27 G168:G169">
    <cfRule type="cellIs" priority="446" dxfId="1" operator="between" stopIfTrue="1">
      <formula>1</formula>
      <formula>44</formula>
    </cfRule>
    <cfRule type="cellIs" priority="447" dxfId="1" operator="between" stopIfTrue="1">
      <formula>86</formula>
      <formula>500</formula>
    </cfRule>
    <cfRule type="cellIs" priority="448" dxfId="0" operator="between" stopIfTrue="1">
      <formula>45</formula>
      <formula>81</formula>
    </cfRule>
  </conditionalFormatting>
  <conditionalFormatting sqref="I28:I39">
    <cfRule type="cellIs" priority="434" dxfId="1" operator="between" stopIfTrue="1">
      <formula>"g"</formula>
      <formula>"h"</formula>
    </cfRule>
    <cfRule type="cellIs" priority="435" dxfId="0" operator="greaterThan" stopIfTrue="1">
      <formula>"c"</formula>
    </cfRule>
  </conditionalFormatting>
  <conditionalFormatting sqref="K28:K39">
    <cfRule type="cellIs" priority="432" dxfId="1" operator="between" stopIfTrue="1">
      <formula>0.001</formula>
      <formula>0.09</formula>
    </cfRule>
    <cfRule type="cellIs" priority="433" dxfId="7" operator="between" stopIfTrue="1">
      <formula>0.1</formula>
      <formula>3</formula>
    </cfRule>
  </conditionalFormatting>
  <conditionalFormatting sqref="W28:W39">
    <cfRule type="cellIs" priority="430" dxfId="1" operator="equal" stopIfTrue="1">
      <formula>"No"</formula>
    </cfRule>
    <cfRule type="cellIs" priority="431" dxfId="5" operator="equal" stopIfTrue="1">
      <formula>"Yes"</formula>
    </cfRule>
  </conditionalFormatting>
  <conditionalFormatting sqref="P28:P39">
    <cfRule type="cellIs" priority="429" dxfId="1" operator="lessThan" stopIfTrue="1">
      <formula>Q28</formula>
    </cfRule>
  </conditionalFormatting>
  <conditionalFormatting sqref="M28:M39">
    <cfRule type="cellIs" priority="428" dxfId="1" operator="between" stopIfTrue="1">
      <formula>3</formula>
      <formula>30</formula>
    </cfRule>
  </conditionalFormatting>
  <conditionalFormatting sqref="G28:G39">
    <cfRule type="cellIs" priority="425" dxfId="1" operator="between" stopIfTrue="1">
      <formula>1</formula>
      <formula>44</formula>
    </cfRule>
    <cfRule type="cellIs" priority="426" dxfId="1" operator="between" stopIfTrue="1">
      <formula>86</formula>
      <formula>500</formula>
    </cfRule>
    <cfRule type="cellIs" priority="427" dxfId="0" operator="between" stopIfTrue="1">
      <formula>45</formula>
      <formula>81</formula>
    </cfRule>
  </conditionalFormatting>
  <conditionalFormatting sqref="I40:I59">
    <cfRule type="cellIs" priority="414" dxfId="1" operator="between" stopIfTrue="1">
      <formula>"g"</formula>
      <formula>"h"</formula>
    </cfRule>
    <cfRule type="cellIs" priority="415" dxfId="0" operator="greaterThan" stopIfTrue="1">
      <formula>"c"</formula>
    </cfRule>
  </conditionalFormatting>
  <conditionalFormatting sqref="K40:K59">
    <cfRule type="cellIs" priority="416" dxfId="1" operator="between" stopIfTrue="1">
      <formula>0.001</formula>
      <formula>0.09</formula>
    </cfRule>
    <cfRule type="cellIs" priority="417" dxfId="7" operator="between" stopIfTrue="1">
      <formula>0.1</formula>
      <formula>3</formula>
    </cfRule>
  </conditionalFormatting>
  <conditionalFormatting sqref="W40:W59">
    <cfRule type="cellIs" priority="418" dxfId="1" operator="equal" stopIfTrue="1">
      <formula>"No"</formula>
    </cfRule>
    <cfRule type="cellIs" priority="419" dxfId="5" operator="equal" stopIfTrue="1">
      <formula>"Yes"</formula>
    </cfRule>
  </conditionalFormatting>
  <conditionalFormatting sqref="P40:P59">
    <cfRule type="cellIs" priority="420" dxfId="1" operator="lessThan" stopIfTrue="1">
      <formula>Q40</formula>
    </cfRule>
  </conditionalFormatting>
  <conditionalFormatting sqref="M40:M59">
    <cfRule type="cellIs" priority="421" dxfId="1" operator="between" stopIfTrue="1">
      <formula>3</formula>
      <formula>30</formula>
    </cfRule>
  </conditionalFormatting>
  <conditionalFormatting sqref="G40:G59">
    <cfRule type="cellIs" priority="422" dxfId="1" operator="between" stopIfTrue="1">
      <formula>1</formula>
      <formula>44</formula>
    </cfRule>
    <cfRule type="cellIs" priority="423" dxfId="1" operator="between" stopIfTrue="1">
      <formula>86</formula>
      <formula>500</formula>
    </cfRule>
    <cfRule type="cellIs" priority="424" dxfId="0" operator="between" stopIfTrue="1">
      <formula>45</formula>
      <formula>81</formula>
    </cfRule>
  </conditionalFormatting>
  <conditionalFormatting sqref="I60:I62">
    <cfRule type="cellIs" priority="412" dxfId="1" operator="between" stopIfTrue="1">
      <formula>"g"</formula>
      <formula>"h"</formula>
    </cfRule>
    <cfRule type="cellIs" priority="413" dxfId="0" operator="greaterThan" stopIfTrue="1">
      <formula>"c"</formula>
    </cfRule>
  </conditionalFormatting>
  <conditionalFormatting sqref="K60:K62">
    <cfRule type="cellIs" priority="410" dxfId="1" operator="between" stopIfTrue="1">
      <formula>0.001</formula>
      <formula>0.09</formula>
    </cfRule>
    <cfRule type="cellIs" priority="411" dxfId="7" operator="between" stopIfTrue="1">
      <formula>0.1</formula>
      <formula>3</formula>
    </cfRule>
  </conditionalFormatting>
  <conditionalFormatting sqref="W60:W62">
    <cfRule type="cellIs" priority="408" dxfId="1" operator="equal" stopIfTrue="1">
      <formula>"No"</formula>
    </cfRule>
    <cfRule type="cellIs" priority="409" dxfId="5" operator="equal" stopIfTrue="1">
      <formula>"Yes"</formula>
    </cfRule>
  </conditionalFormatting>
  <conditionalFormatting sqref="P60:P62">
    <cfRule type="cellIs" priority="407" dxfId="1" operator="lessThan" stopIfTrue="1">
      <formula>Q60</formula>
    </cfRule>
  </conditionalFormatting>
  <conditionalFormatting sqref="M60:M62">
    <cfRule type="cellIs" priority="406" dxfId="1" operator="between" stopIfTrue="1">
      <formula>3</formula>
      <formula>30</formula>
    </cfRule>
  </conditionalFormatting>
  <conditionalFormatting sqref="G60:G62">
    <cfRule type="cellIs" priority="403" dxfId="1" operator="between" stopIfTrue="1">
      <formula>1</formula>
      <formula>44</formula>
    </cfRule>
    <cfRule type="cellIs" priority="404" dxfId="1" operator="between" stopIfTrue="1">
      <formula>86</formula>
      <formula>500</formula>
    </cfRule>
    <cfRule type="cellIs" priority="405" dxfId="0" operator="between" stopIfTrue="1">
      <formula>45</formula>
      <formula>81</formula>
    </cfRule>
  </conditionalFormatting>
  <conditionalFormatting sqref="I63:I71">
    <cfRule type="cellIs" priority="381" dxfId="1" operator="between" stopIfTrue="1">
      <formula>"g"</formula>
      <formula>"h"</formula>
    </cfRule>
    <cfRule type="cellIs" priority="382" dxfId="0" operator="greaterThan" stopIfTrue="1">
      <formula>"c"</formula>
    </cfRule>
  </conditionalFormatting>
  <conditionalFormatting sqref="K63:K71">
    <cfRule type="cellIs" priority="383" dxfId="1" operator="between" stopIfTrue="1">
      <formula>0.001</formula>
      <formula>0.09</formula>
    </cfRule>
    <cfRule type="cellIs" priority="384" dxfId="7" operator="between" stopIfTrue="1">
      <formula>0.1</formula>
      <formula>3</formula>
    </cfRule>
  </conditionalFormatting>
  <conditionalFormatting sqref="W63:W71">
    <cfRule type="cellIs" priority="385" dxfId="1" operator="equal" stopIfTrue="1">
      <formula>"No"</formula>
    </cfRule>
    <cfRule type="cellIs" priority="386" dxfId="5" operator="equal" stopIfTrue="1">
      <formula>"Yes"</formula>
    </cfRule>
  </conditionalFormatting>
  <conditionalFormatting sqref="P63:P71">
    <cfRule type="cellIs" priority="387" dxfId="1" operator="lessThan" stopIfTrue="1">
      <formula>Q63</formula>
    </cfRule>
  </conditionalFormatting>
  <conditionalFormatting sqref="M63:M71">
    <cfRule type="cellIs" priority="388" dxfId="1" operator="between" stopIfTrue="1">
      <formula>3</formula>
      <formula>30</formula>
    </cfRule>
  </conditionalFormatting>
  <conditionalFormatting sqref="G63:G71">
    <cfRule type="cellIs" priority="389" dxfId="1" operator="between" stopIfTrue="1">
      <formula>1</formula>
      <formula>44</formula>
    </cfRule>
    <cfRule type="cellIs" priority="390" dxfId="1" operator="between" stopIfTrue="1">
      <formula>86</formula>
      <formula>500</formula>
    </cfRule>
    <cfRule type="cellIs" priority="391" dxfId="0" operator="between" stopIfTrue="1">
      <formula>45</formula>
      <formula>81</formula>
    </cfRule>
  </conditionalFormatting>
  <conditionalFormatting sqref="I72:I91">
    <cfRule type="cellIs" priority="370" dxfId="1" operator="between" stopIfTrue="1">
      <formula>"g"</formula>
      <formula>"h"</formula>
    </cfRule>
    <cfRule type="cellIs" priority="371" dxfId="0" operator="greaterThan" stopIfTrue="1">
      <formula>"c"</formula>
    </cfRule>
  </conditionalFormatting>
  <conditionalFormatting sqref="K72:K91">
    <cfRule type="cellIs" priority="372" dxfId="1" operator="between" stopIfTrue="1">
      <formula>0.001</formula>
      <formula>0.09</formula>
    </cfRule>
    <cfRule type="cellIs" priority="373" dxfId="7" operator="between" stopIfTrue="1">
      <formula>0.1</formula>
      <formula>3</formula>
    </cfRule>
  </conditionalFormatting>
  <conditionalFormatting sqref="W72:W91">
    <cfRule type="cellIs" priority="374" dxfId="1" operator="equal" stopIfTrue="1">
      <formula>"No"</formula>
    </cfRule>
    <cfRule type="cellIs" priority="375" dxfId="5" operator="equal" stopIfTrue="1">
      <formula>"Yes"</formula>
    </cfRule>
  </conditionalFormatting>
  <conditionalFormatting sqref="P72:P91">
    <cfRule type="cellIs" priority="376" dxfId="1" operator="lessThan" stopIfTrue="1">
      <formula>Q72</formula>
    </cfRule>
  </conditionalFormatting>
  <conditionalFormatting sqref="M72:M91">
    <cfRule type="cellIs" priority="377" dxfId="1" operator="between" stopIfTrue="1">
      <formula>3</formula>
      <formula>30</formula>
    </cfRule>
  </conditionalFormatting>
  <conditionalFormatting sqref="G72:G91">
    <cfRule type="cellIs" priority="378" dxfId="1" operator="between" stopIfTrue="1">
      <formula>1</formula>
      <formula>44</formula>
    </cfRule>
    <cfRule type="cellIs" priority="379" dxfId="1" operator="between" stopIfTrue="1">
      <formula>86</formula>
      <formula>500</formula>
    </cfRule>
    <cfRule type="cellIs" priority="380" dxfId="0" operator="between" stopIfTrue="1">
      <formula>45</formula>
      <formula>81</formula>
    </cfRule>
  </conditionalFormatting>
  <conditionalFormatting sqref="I92:I99">
    <cfRule type="cellIs" priority="359" dxfId="1" operator="between" stopIfTrue="1">
      <formula>"g"</formula>
      <formula>"h"</formula>
    </cfRule>
    <cfRule type="cellIs" priority="360" dxfId="0" operator="greaterThan" stopIfTrue="1">
      <formula>"c"</formula>
    </cfRule>
  </conditionalFormatting>
  <conditionalFormatting sqref="K92:K99">
    <cfRule type="cellIs" priority="361" dxfId="1" operator="between" stopIfTrue="1">
      <formula>0.001</formula>
      <formula>0.09</formula>
    </cfRule>
    <cfRule type="cellIs" priority="362" dxfId="7" operator="between" stopIfTrue="1">
      <formula>0.1</formula>
      <formula>3</formula>
    </cfRule>
  </conditionalFormatting>
  <conditionalFormatting sqref="W92:W99">
    <cfRule type="cellIs" priority="363" dxfId="1" operator="equal" stopIfTrue="1">
      <formula>"No"</formula>
    </cfRule>
    <cfRule type="cellIs" priority="364" dxfId="5" operator="equal" stopIfTrue="1">
      <formula>"Yes"</formula>
    </cfRule>
  </conditionalFormatting>
  <conditionalFormatting sqref="P92:P99">
    <cfRule type="cellIs" priority="365" dxfId="1" operator="lessThan" stopIfTrue="1">
      <formula>Q92</formula>
    </cfRule>
  </conditionalFormatting>
  <conditionalFormatting sqref="M92:M99">
    <cfRule type="cellIs" priority="366" dxfId="1" operator="between" stopIfTrue="1">
      <formula>3</formula>
      <formula>30</formula>
    </cfRule>
  </conditionalFormatting>
  <conditionalFormatting sqref="G92:G99">
    <cfRule type="cellIs" priority="367" dxfId="1" operator="between" stopIfTrue="1">
      <formula>1</formula>
      <formula>44</formula>
    </cfRule>
    <cfRule type="cellIs" priority="368" dxfId="1" operator="between" stopIfTrue="1">
      <formula>86</formula>
      <formula>500</formula>
    </cfRule>
    <cfRule type="cellIs" priority="369" dxfId="0" operator="between" stopIfTrue="1">
      <formula>45</formula>
      <formula>81</formula>
    </cfRule>
  </conditionalFormatting>
  <conditionalFormatting sqref="I100:I119">
    <cfRule type="cellIs" priority="348" dxfId="1" operator="between" stopIfTrue="1">
      <formula>"g"</formula>
      <formula>"h"</formula>
    </cfRule>
    <cfRule type="cellIs" priority="349" dxfId="0" operator="greaterThan" stopIfTrue="1">
      <formula>"c"</formula>
    </cfRule>
  </conditionalFormatting>
  <conditionalFormatting sqref="K100:K119">
    <cfRule type="cellIs" priority="350" dxfId="1" operator="between" stopIfTrue="1">
      <formula>0.001</formula>
      <formula>0.09</formula>
    </cfRule>
    <cfRule type="cellIs" priority="351" dxfId="7" operator="between" stopIfTrue="1">
      <formula>0.1</formula>
      <formula>3</formula>
    </cfRule>
  </conditionalFormatting>
  <conditionalFormatting sqref="W100:W119">
    <cfRule type="cellIs" priority="352" dxfId="1" operator="equal" stopIfTrue="1">
      <formula>"No"</formula>
    </cfRule>
    <cfRule type="cellIs" priority="353" dxfId="5" operator="equal" stopIfTrue="1">
      <formula>"Yes"</formula>
    </cfRule>
  </conditionalFormatting>
  <conditionalFormatting sqref="P100:P119">
    <cfRule type="cellIs" priority="354" dxfId="1" operator="lessThan" stopIfTrue="1">
      <formula>Q100</formula>
    </cfRule>
  </conditionalFormatting>
  <conditionalFormatting sqref="M100:M119">
    <cfRule type="cellIs" priority="355" dxfId="1" operator="between" stopIfTrue="1">
      <formula>3</formula>
      <formula>30</formula>
    </cfRule>
  </conditionalFormatting>
  <conditionalFormatting sqref="G100:G119">
    <cfRule type="cellIs" priority="356" dxfId="1" operator="between" stopIfTrue="1">
      <formula>1</formula>
      <formula>44</formula>
    </cfRule>
    <cfRule type="cellIs" priority="357" dxfId="1" operator="between" stopIfTrue="1">
      <formula>86</formula>
      <formula>500</formula>
    </cfRule>
    <cfRule type="cellIs" priority="358" dxfId="0" operator="between" stopIfTrue="1">
      <formula>45</formula>
      <formula>81</formula>
    </cfRule>
  </conditionalFormatting>
  <conditionalFormatting sqref="I120:I122">
    <cfRule type="cellIs" priority="346" dxfId="1" operator="between" stopIfTrue="1">
      <formula>"g"</formula>
      <formula>"h"</formula>
    </cfRule>
    <cfRule type="cellIs" priority="347" dxfId="0" operator="greaterThan" stopIfTrue="1">
      <formula>"c"</formula>
    </cfRule>
  </conditionalFormatting>
  <conditionalFormatting sqref="K120:K122">
    <cfRule type="cellIs" priority="344" dxfId="1" operator="between" stopIfTrue="1">
      <formula>0.001</formula>
      <formula>0.09</formula>
    </cfRule>
    <cfRule type="cellIs" priority="345" dxfId="7" operator="between" stopIfTrue="1">
      <formula>0.1</formula>
      <formula>3</formula>
    </cfRule>
  </conditionalFormatting>
  <conditionalFormatting sqref="W120:W122">
    <cfRule type="cellIs" priority="342" dxfId="1" operator="equal" stopIfTrue="1">
      <formula>"No"</formula>
    </cfRule>
    <cfRule type="cellIs" priority="343" dxfId="5" operator="equal" stopIfTrue="1">
      <formula>"Yes"</formula>
    </cfRule>
  </conditionalFormatting>
  <conditionalFormatting sqref="P120:P122">
    <cfRule type="cellIs" priority="341" dxfId="1" operator="lessThan" stopIfTrue="1">
      <formula>Q120</formula>
    </cfRule>
  </conditionalFormatting>
  <conditionalFormatting sqref="M120:M122">
    <cfRule type="cellIs" priority="340" dxfId="1" operator="between" stopIfTrue="1">
      <formula>3</formula>
      <formula>30</formula>
    </cfRule>
  </conditionalFormatting>
  <conditionalFormatting sqref="G120:G122">
    <cfRule type="cellIs" priority="337" dxfId="1" operator="between" stopIfTrue="1">
      <formula>1</formula>
      <formula>44</formula>
    </cfRule>
    <cfRule type="cellIs" priority="338" dxfId="1" operator="between" stopIfTrue="1">
      <formula>86</formula>
      <formula>500</formula>
    </cfRule>
    <cfRule type="cellIs" priority="339" dxfId="0" operator="between" stopIfTrue="1">
      <formula>45</formula>
      <formula>81</formula>
    </cfRule>
  </conditionalFormatting>
  <conditionalFormatting sqref="I123">
    <cfRule type="cellIs" priority="326" dxfId="1" operator="between" stopIfTrue="1">
      <formula>"g"</formula>
      <formula>"h"</formula>
    </cfRule>
    <cfRule type="cellIs" priority="327" dxfId="0" operator="greaterThan" stopIfTrue="1">
      <formula>"c"</formula>
    </cfRule>
  </conditionalFormatting>
  <conditionalFormatting sqref="K123">
    <cfRule type="cellIs" priority="328" dxfId="1" operator="between" stopIfTrue="1">
      <formula>0.001</formula>
      <formula>0.09</formula>
    </cfRule>
    <cfRule type="cellIs" priority="329" dxfId="7" operator="between" stopIfTrue="1">
      <formula>0.1</formula>
      <formula>3</formula>
    </cfRule>
  </conditionalFormatting>
  <conditionalFormatting sqref="W123">
    <cfRule type="cellIs" priority="330" dxfId="1" operator="equal" stopIfTrue="1">
      <formula>"No"</formula>
    </cfRule>
    <cfRule type="cellIs" priority="331" dxfId="5" operator="equal" stopIfTrue="1">
      <formula>"Yes"</formula>
    </cfRule>
  </conditionalFormatting>
  <conditionalFormatting sqref="P123">
    <cfRule type="cellIs" priority="332" dxfId="1" operator="lessThan" stopIfTrue="1">
      <formula>Q123</formula>
    </cfRule>
  </conditionalFormatting>
  <conditionalFormatting sqref="M123">
    <cfRule type="cellIs" priority="333" dxfId="1" operator="between" stopIfTrue="1">
      <formula>3</formula>
      <formula>30</formula>
    </cfRule>
  </conditionalFormatting>
  <conditionalFormatting sqref="G123">
    <cfRule type="cellIs" priority="334" dxfId="1" operator="between" stopIfTrue="1">
      <formula>1</formula>
      <formula>44</formula>
    </cfRule>
    <cfRule type="cellIs" priority="335" dxfId="1" operator="between" stopIfTrue="1">
      <formula>86</formula>
      <formula>500</formula>
    </cfRule>
    <cfRule type="cellIs" priority="336" dxfId="0" operator="between" stopIfTrue="1">
      <formula>45</formula>
      <formula>81</formula>
    </cfRule>
  </conditionalFormatting>
  <conditionalFormatting sqref="I124:I143">
    <cfRule type="cellIs" priority="315" dxfId="1" operator="between" stopIfTrue="1">
      <formula>"g"</formula>
      <formula>"h"</formula>
    </cfRule>
    <cfRule type="cellIs" priority="316" dxfId="0" operator="greaterThan" stopIfTrue="1">
      <formula>"c"</formula>
    </cfRule>
  </conditionalFormatting>
  <conditionalFormatting sqref="K124:K143">
    <cfRule type="cellIs" priority="317" dxfId="1" operator="between" stopIfTrue="1">
      <formula>0.001</formula>
      <formula>0.09</formula>
    </cfRule>
    <cfRule type="cellIs" priority="318" dxfId="7" operator="between" stopIfTrue="1">
      <formula>0.1</formula>
      <formula>3</formula>
    </cfRule>
  </conditionalFormatting>
  <conditionalFormatting sqref="W124:W143">
    <cfRule type="cellIs" priority="319" dxfId="1" operator="equal" stopIfTrue="1">
      <formula>"No"</formula>
    </cfRule>
    <cfRule type="cellIs" priority="320" dxfId="5" operator="equal" stopIfTrue="1">
      <formula>"Yes"</formula>
    </cfRule>
  </conditionalFormatting>
  <conditionalFormatting sqref="P124:P143">
    <cfRule type="cellIs" priority="321" dxfId="1" operator="lessThan" stopIfTrue="1">
      <formula>Q124</formula>
    </cfRule>
  </conditionalFormatting>
  <conditionalFormatting sqref="M124:M143">
    <cfRule type="cellIs" priority="322" dxfId="1" operator="between" stopIfTrue="1">
      <formula>3</formula>
      <formula>30</formula>
    </cfRule>
  </conditionalFormatting>
  <conditionalFormatting sqref="G124:G143">
    <cfRule type="cellIs" priority="323" dxfId="1" operator="between" stopIfTrue="1">
      <formula>1</formula>
      <formula>44</formula>
    </cfRule>
    <cfRule type="cellIs" priority="324" dxfId="1" operator="between" stopIfTrue="1">
      <formula>86</formula>
      <formula>500</formula>
    </cfRule>
    <cfRule type="cellIs" priority="325" dxfId="0" operator="between" stopIfTrue="1">
      <formula>45</formula>
      <formula>81</formula>
    </cfRule>
  </conditionalFormatting>
  <conditionalFormatting sqref="I144:I157">
    <cfRule type="cellIs" priority="304" dxfId="1" operator="between" stopIfTrue="1">
      <formula>"g"</formula>
      <formula>"h"</formula>
    </cfRule>
    <cfRule type="cellIs" priority="305" dxfId="0" operator="greaterThan" stopIfTrue="1">
      <formula>"c"</formula>
    </cfRule>
  </conditionalFormatting>
  <conditionalFormatting sqref="K144:K157">
    <cfRule type="cellIs" priority="306" dxfId="1" operator="between" stopIfTrue="1">
      <formula>0.001</formula>
      <formula>0.09</formula>
    </cfRule>
    <cfRule type="cellIs" priority="307" dxfId="7" operator="between" stopIfTrue="1">
      <formula>0.1</formula>
      <formula>3</formula>
    </cfRule>
  </conditionalFormatting>
  <conditionalFormatting sqref="W144:W157">
    <cfRule type="cellIs" priority="308" dxfId="1" operator="equal" stopIfTrue="1">
      <formula>"No"</formula>
    </cfRule>
    <cfRule type="cellIs" priority="309" dxfId="5" operator="equal" stopIfTrue="1">
      <formula>"Yes"</formula>
    </cfRule>
  </conditionalFormatting>
  <conditionalFormatting sqref="P144:P157">
    <cfRule type="cellIs" priority="310" dxfId="1" operator="lessThan" stopIfTrue="1">
      <formula>Q144</formula>
    </cfRule>
  </conditionalFormatting>
  <conditionalFormatting sqref="M144:M157">
    <cfRule type="cellIs" priority="311" dxfId="1" operator="between" stopIfTrue="1">
      <formula>3</formula>
      <formula>30</formula>
    </cfRule>
  </conditionalFormatting>
  <conditionalFormatting sqref="G144:G157">
    <cfRule type="cellIs" priority="312" dxfId="1" operator="between" stopIfTrue="1">
      <formula>1</formula>
      <formula>44</formula>
    </cfRule>
    <cfRule type="cellIs" priority="313" dxfId="1" operator="between" stopIfTrue="1">
      <formula>86</formula>
      <formula>500</formula>
    </cfRule>
    <cfRule type="cellIs" priority="314" dxfId="0" operator="between" stopIfTrue="1">
      <formula>45</formula>
      <formula>81</formula>
    </cfRule>
  </conditionalFormatting>
  <conditionalFormatting sqref="I158:I167">
    <cfRule type="cellIs" priority="293" dxfId="1" operator="between" stopIfTrue="1">
      <formula>"g"</formula>
      <formula>"h"</formula>
    </cfRule>
    <cfRule type="cellIs" priority="294" dxfId="0" operator="greaterThan" stopIfTrue="1">
      <formula>"c"</formula>
    </cfRule>
  </conditionalFormatting>
  <conditionalFormatting sqref="K158:K167">
    <cfRule type="cellIs" priority="295" dxfId="1" operator="between" stopIfTrue="1">
      <formula>0.001</formula>
      <formula>0.09</formula>
    </cfRule>
    <cfRule type="cellIs" priority="296" dxfId="7" operator="between" stopIfTrue="1">
      <formula>0.1</formula>
      <formula>3</formula>
    </cfRule>
  </conditionalFormatting>
  <conditionalFormatting sqref="W158:W167">
    <cfRule type="cellIs" priority="297" dxfId="1" operator="equal" stopIfTrue="1">
      <formula>"No"</formula>
    </cfRule>
    <cfRule type="cellIs" priority="298" dxfId="5" operator="equal" stopIfTrue="1">
      <formula>"Yes"</formula>
    </cfRule>
  </conditionalFormatting>
  <conditionalFormatting sqref="P158:P167">
    <cfRule type="cellIs" priority="299" dxfId="1" operator="lessThan" stopIfTrue="1">
      <formula>Q158</formula>
    </cfRule>
  </conditionalFormatting>
  <conditionalFormatting sqref="M158:M167">
    <cfRule type="cellIs" priority="300" dxfId="1" operator="between" stopIfTrue="1">
      <formula>3</formula>
      <formula>30</formula>
    </cfRule>
  </conditionalFormatting>
  <conditionalFormatting sqref="G158:G167">
    <cfRule type="cellIs" priority="301" dxfId="1" operator="between" stopIfTrue="1">
      <formula>1</formula>
      <formula>44</formula>
    </cfRule>
    <cfRule type="cellIs" priority="302" dxfId="1" operator="between" stopIfTrue="1">
      <formula>86</formula>
      <formula>500</formula>
    </cfRule>
    <cfRule type="cellIs" priority="303" dxfId="0" operator="between" stopIfTrue="1">
      <formula>45</formula>
      <formula>81</formula>
    </cfRule>
  </conditionalFormatting>
  <dataValidations count="4">
    <dataValidation errorStyle="warning" type="whole" allowBlank="1" showInputMessage="1" showErrorMessage="1" errorTitle="Wierd Weight" error="Weights under 80 or over 160 are too small or too big." sqref="F8:F169">
      <formula1>80</formula1>
      <formula2>160</formula2>
    </dataValidation>
    <dataValidation errorStyle="warning" type="decimal" allowBlank="1" showInputMessage="1" showErrorMessage="1" error="Fat thickness is usually between .1 and .3.  Are you sure?" sqref="K8:K169">
      <formula1>0.1</formula1>
      <formula2>0.3</formula2>
    </dataValidation>
    <dataValidation errorStyle="warning" type="decimal" allowBlank="1" showInputMessage="1" showErrorMessage="1" error="Ribeye area is usually between 2 and 3.5.  Are you sure?" sqref="P8:P169">
      <formula1>2</formula1>
      <formula2>3.5</formula2>
    </dataValidation>
    <dataValidation type="list" allowBlank="1" showInputMessage="1" showErrorMessage="1" errorTitle="OOPS" error="You have entered an invalid grade" sqref="I8:I169">
      <formula1>$AE$2:$AM$2</formula1>
    </dataValidation>
  </dataValidations>
  <printOptions/>
  <pageMargins left="0.25" right="0.25" top="0.75" bottom="0.75" header="0" footer="0"/>
  <pageSetup fitToHeight="14" fitToWidth="1" orientation="landscape" scale="63"/>
  <rowBreaks count="1" manualBreakCount="1">
    <brk id="2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Digital Equipment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Kott</dc:creator>
  <cp:keywords/>
  <dc:description/>
  <cp:lastModifiedBy>MSU</cp:lastModifiedBy>
  <cp:lastPrinted>2014-10-15T22:53:26Z</cp:lastPrinted>
  <dcterms:created xsi:type="dcterms:W3CDTF">1998-05-13T17:48:22Z</dcterms:created>
  <dcterms:modified xsi:type="dcterms:W3CDTF">2016-08-26T15:32:43Z</dcterms:modified>
  <cp:category/>
  <cp:version/>
  <cp:contentType/>
  <cp:contentStatus/>
</cp:coreProperties>
</file>